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Neptun\Mintatantervek 2019\MK\"/>
    </mc:Choice>
  </mc:AlternateContent>
  <bookViews>
    <workbookView xWindow="120" yWindow="0" windowWidth="23250" windowHeight="13005" tabRatio="500"/>
  </bookViews>
  <sheets>
    <sheet name="Sheet1" sheetId="1" r:id="rId1"/>
  </sheets>
  <definedNames>
    <definedName name="_xlnm.Print_Area" localSheetId="0">Sheet1!$A$1:$AD$89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AB74" i="1"/>
  <c r="AB57" i="1"/>
  <c r="AB44" i="1"/>
  <c r="AB28" i="1"/>
  <c r="AB88" i="1" s="1"/>
  <c r="X74" i="1"/>
  <c r="X44" i="1"/>
  <c r="X36" i="1"/>
  <c r="X88" i="1" s="1"/>
  <c r="T74" i="1"/>
  <c r="T57" i="1"/>
  <c r="T44" i="1"/>
  <c r="T88" i="1" s="1"/>
  <c r="T36" i="1"/>
  <c r="P74" i="1"/>
  <c r="P57" i="1"/>
  <c r="P50" i="1"/>
  <c r="P44" i="1"/>
  <c r="P36" i="1"/>
  <c r="P88" i="1"/>
  <c r="L74" i="1"/>
  <c r="L88" i="1" s="1"/>
  <c r="L57" i="1"/>
  <c r="L50" i="1"/>
  <c r="L44" i="1"/>
  <c r="D44" i="1" s="1"/>
  <c r="L28" i="1"/>
  <c r="H74" i="1"/>
  <c r="H57" i="1"/>
  <c r="D57" i="1" s="1"/>
  <c r="H36" i="1"/>
  <c r="H28" i="1"/>
  <c r="D50" i="1"/>
  <c r="D74" i="1"/>
  <c r="D36" i="1"/>
  <c r="E28" i="1"/>
  <c r="F28" i="1"/>
  <c r="I28" i="1"/>
  <c r="J28" i="1"/>
  <c r="Y28" i="1"/>
  <c r="Z28" i="1"/>
  <c r="E36" i="1"/>
  <c r="F36" i="1"/>
  <c r="M36" i="1"/>
  <c r="N36" i="1"/>
  <c r="Q36" i="1"/>
  <c r="R36" i="1"/>
  <c r="U36" i="1"/>
  <c r="V36" i="1"/>
  <c r="I44" i="1"/>
  <c r="J44" i="1"/>
  <c r="M44" i="1"/>
  <c r="N44" i="1"/>
  <c r="Q44" i="1"/>
  <c r="R44" i="1"/>
  <c r="U44" i="1"/>
  <c r="V44" i="1"/>
  <c r="Y44" i="1"/>
  <c r="Z44" i="1"/>
  <c r="I50" i="1"/>
  <c r="J50" i="1"/>
  <c r="M50" i="1"/>
  <c r="N50" i="1"/>
  <c r="E57" i="1"/>
  <c r="F57" i="1"/>
  <c r="I57" i="1"/>
  <c r="J57" i="1"/>
  <c r="M57" i="1"/>
  <c r="N57" i="1"/>
  <c r="Q57" i="1"/>
  <c r="R57" i="1"/>
  <c r="Y57" i="1"/>
  <c r="Z57" i="1"/>
  <c r="E74" i="1"/>
  <c r="F74" i="1"/>
  <c r="I74" i="1"/>
  <c r="J74" i="1"/>
  <c r="M74" i="1"/>
  <c r="N74" i="1"/>
  <c r="Q74" i="1"/>
  <c r="R74" i="1"/>
  <c r="U74" i="1"/>
  <c r="V74" i="1"/>
  <c r="Y74" i="1"/>
  <c r="Z74" i="1"/>
  <c r="I10" i="1"/>
  <c r="I9" i="1"/>
  <c r="H9" i="1"/>
  <c r="H11" i="1" s="1"/>
  <c r="H10" i="1"/>
  <c r="H88" i="1" l="1"/>
  <c r="D28" i="1"/>
  <c r="D88" i="1" s="1"/>
</calcChain>
</file>

<file path=xl/sharedStrings.xml><?xml version="1.0" encoding="utf-8"?>
<sst xmlns="http://schemas.openxmlformats.org/spreadsheetml/2006/main" count="387" uniqueCount="221">
  <si>
    <t xml:space="preserve">Mintatanterv  </t>
  </si>
  <si>
    <t>Nappali tanulmányi rend</t>
  </si>
  <si>
    <t>Tantárgy státusza</t>
  </si>
  <si>
    <t>Kredit</t>
  </si>
  <si>
    <t>kötelező</t>
  </si>
  <si>
    <t>óra</t>
  </si>
  <si>
    <t>össz óra</t>
  </si>
  <si>
    <t>EA</t>
  </si>
  <si>
    <t>GY</t>
  </si>
  <si>
    <t>Összesen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</si>
  <si>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</si>
  <si>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</si>
  <si>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</si>
  <si>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</si>
  <si>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</si>
  <si>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</si>
  <si>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</si>
  <si>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</si>
  <si>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</si>
  <si>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</si>
  <si>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 xml:space="preserve">Tantárgyfelelős </t>
  </si>
  <si>
    <t>órasz</t>
  </si>
  <si>
    <t>számk.</t>
  </si>
  <si>
    <t>kred.</t>
  </si>
  <si>
    <t>ea.</t>
  </si>
  <si>
    <t>gy.</t>
  </si>
  <si>
    <t>Vizuális stúdiumok</t>
  </si>
  <si>
    <t>Kreatív írás</t>
  </si>
  <si>
    <t>Multikulturális ismeretek</t>
  </si>
  <si>
    <t>Tipográfia</t>
  </si>
  <si>
    <t>Vizuális Intézet</t>
  </si>
  <si>
    <t>kred</t>
  </si>
  <si>
    <t>szv</t>
  </si>
  <si>
    <t>óra/kred</t>
  </si>
  <si>
    <t>0,883</t>
  </si>
  <si>
    <t>Média design BA szak</t>
  </si>
  <si>
    <t>Érvényes: 2019/2020 tanév I. félévtől</t>
  </si>
  <si>
    <t>Érvényes: 2019. szeptember 01-től</t>
  </si>
  <si>
    <t>Szakelmélet</t>
  </si>
  <si>
    <t>Kreatív szoftverhasználat, programozási alapok</t>
  </si>
  <si>
    <t>Társszakmák ismeretei</t>
  </si>
  <si>
    <t>Diplomamodul</t>
  </si>
  <si>
    <t>Látványtan</t>
  </si>
  <si>
    <t>Felvételtechnika, világítástechnika</t>
  </si>
  <si>
    <t>Kortárs médiaművészet I.</t>
  </si>
  <si>
    <t>Kortárs médiaművészet II.</t>
  </si>
  <si>
    <t>Kreatív hang</t>
  </si>
  <si>
    <t>Filmelmélet és mozgóképismeret I.</t>
  </si>
  <si>
    <t>Filmelmélet és mozgóképismeret II.</t>
  </si>
  <si>
    <t>Média design tervezés I.</t>
  </si>
  <si>
    <t>Média design tervezés II.</t>
  </si>
  <si>
    <t>Média design tervezés III.</t>
  </si>
  <si>
    <t>Média design tervezés IV.</t>
  </si>
  <si>
    <t xml:space="preserve">Média kampánytervezés </t>
  </si>
  <si>
    <t>Produkciós ismeretek és utómunka</t>
  </si>
  <si>
    <t>Programozás, kreatív kódolás</t>
  </si>
  <si>
    <t>3 D modellezés I.</t>
  </si>
  <si>
    <t>3 D modellezés II.</t>
  </si>
  <si>
    <t>Komplex technikai és szoftverismeretek (online média)</t>
  </si>
  <si>
    <t xml:space="preserve">Filmes alapismeretek </t>
  </si>
  <si>
    <t>Foto-videó-tv gyakorlat</t>
  </si>
  <si>
    <t>Narratív film és televízió</t>
  </si>
  <si>
    <t>Game design</t>
  </si>
  <si>
    <t>Információs és a művészet rendszere</t>
  </si>
  <si>
    <t>A populáris kultúra elméletei</t>
  </si>
  <si>
    <t>Kortárs fotográfia</t>
  </si>
  <si>
    <t xml:space="preserve">Animáció a kortárs művészetekben </t>
  </si>
  <si>
    <t>Gazdasági hálózatok, geopolitika, globalizáció</t>
  </si>
  <si>
    <t>Média jog, etika</t>
  </si>
  <si>
    <t>Médiapszichológia</t>
  </si>
  <si>
    <t>Filozófia</t>
  </si>
  <si>
    <t>Kortárs filmtörténet</t>
  </si>
  <si>
    <t>Dr. Szabó Zsófia PhD</t>
  </si>
  <si>
    <t>Dr. Varga István PhD</t>
  </si>
  <si>
    <t>Dr. Bács Gábor PhD</t>
  </si>
  <si>
    <t>Dr. Martin László PhD</t>
  </si>
  <si>
    <t>Dr. Hatos Pál PhD</t>
  </si>
  <si>
    <t>Dr. habil Bertalan Péter PhD</t>
  </si>
  <si>
    <t>Dr. Kiss Gábor Zoltán PhD</t>
  </si>
  <si>
    <t>Dr. Baki Péter PhD</t>
  </si>
  <si>
    <t>Dr. Barkóczy László PhD</t>
  </si>
  <si>
    <t>Szalay Miklós DLA</t>
  </si>
  <si>
    <t>Molnár Ágnes Éva DLA</t>
  </si>
  <si>
    <t xml:space="preserve">Krajnik Szabolcs </t>
  </si>
  <si>
    <t>Szatmári Gergely DLA</t>
  </si>
  <si>
    <t xml:space="preserve">Gyenis Tibor </t>
  </si>
  <si>
    <t>Dr. habil Gyenes Zsolt DLA</t>
  </si>
  <si>
    <t>Bozóky Marianne DLA</t>
  </si>
  <si>
    <t>Színházi Intézet</t>
  </si>
  <si>
    <t>gy</t>
  </si>
  <si>
    <t>k</t>
  </si>
  <si>
    <t>Szakdolgozat</t>
  </si>
  <si>
    <t>Diplomamunka</t>
  </si>
  <si>
    <t>Média és vizuális alapozó stúdiumok, látványtani ismeretek</t>
  </si>
  <si>
    <t xml:space="preserve">Média és média design tervezés </t>
  </si>
  <si>
    <t>Elméleti stúdiumok</t>
  </si>
  <si>
    <t>Szabadon választható</t>
  </si>
  <si>
    <t>Társadalom- és Kultúratudományi Intézet</t>
  </si>
  <si>
    <t>Neveléstudományi Intézet</t>
  </si>
  <si>
    <t>A szabadon választható tárgyak az Egyetem más szakjain meghirdetett kurzusok közül szabadon választhatóak. Szabadon választható tárgyént más egyetemen elvégezett kurzus is elfogadható.</t>
  </si>
  <si>
    <t>Média Intézet</t>
  </si>
  <si>
    <t>Elméleti Intézet</t>
  </si>
  <si>
    <t>Komplex szakmai szigorlat</t>
  </si>
  <si>
    <t>Set Design</t>
  </si>
  <si>
    <t>Contemporary Media Art I.</t>
  </si>
  <si>
    <t>Multicultural Studies</t>
  </si>
  <si>
    <t>Creative Sound</t>
  </si>
  <si>
    <t>Media Design I.</t>
  </si>
  <si>
    <t>Media Design II.</t>
  </si>
  <si>
    <t>Media Design III.</t>
  </si>
  <si>
    <t>Media Deisgn IV.</t>
  </si>
  <si>
    <t>Media Campaign Design</t>
  </si>
  <si>
    <t>3 D Modelling I.</t>
  </si>
  <si>
    <t>3 D Modellng II.</t>
  </si>
  <si>
    <t>Basics of Filmmaking</t>
  </si>
  <si>
    <t>Typography</t>
  </si>
  <si>
    <t>Game Design</t>
  </si>
  <si>
    <t>Connection of Information and Art</t>
  </si>
  <si>
    <t>Theories of Popular Culture</t>
  </si>
  <si>
    <t>Contemporary Photography</t>
  </si>
  <si>
    <t>Animation in Contemporary Arts</t>
  </si>
  <si>
    <t>Economic Networks, Geopolitics, Globalization</t>
  </si>
  <si>
    <t>Media Law, Ethics</t>
  </si>
  <si>
    <t>Media Psychology</t>
  </si>
  <si>
    <t>Philosophy</t>
  </si>
  <si>
    <t>Contemporary History of Film</t>
  </si>
  <si>
    <t>Creative Writing</t>
  </si>
  <si>
    <t>Thesis</t>
  </si>
  <si>
    <t>Diploma</t>
  </si>
  <si>
    <t>Recording and Lighting Technology</t>
  </si>
  <si>
    <t>Contemporary Media Art II.</t>
  </si>
  <si>
    <t>Film Theory and Motion Picture Studies I.</t>
  </si>
  <si>
    <t>Film Theory and Motion Picture Studies II.</t>
  </si>
  <si>
    <t>Production and Post-production</t>
  </si>
  <si>
    <t>Programming, Creative Coding</t>
  </si>
  <si>
    <t>Narrative Film and Television</t>
  </si>
  <si>
    <t>Visual Studies</t>
  </si>
  <si>
    <t>Photography-Video-Television Practice</t>
  </si>
  <si>
    <t>Complex Technology and Software Studies (Online Media)</t>
  </si>
  <si>
    <t xml:space="preserve">Művészettörténet I. </t>
  </si>
  <si>
    <t xml:space="preserve">Művészettörténet II. </t>
  </si>
  <si>
    <t xml:space="preserve">Művészettörténet III. </t>
  </si>
  <si>
    <t>Művészettörténet I.</t>
  </si>
  <si>
    <t>20. századi művészet</t>
  </si>
  <si>
    <t>History of Art I.</t>
  </si>
  <si>
    <t>History of Art II.</t>
  </si>
  <si>
    <t>20th Century Art</t>
  </si>
  <si>
    <t>History of Art III.</t>
  </si>
  <si>
    <t>Kortárs művészeti tendenciák</t>
  </si>
  <si>
    <t>Contemporary  Art Trends</t>
  </si>
  <si>
    <t>Média és vizuális alapozó stúdiumok, látványtani ismeretek 20 - 30</t>
  </si>
  <si>
    <t>Szakelmélet 10-20</t>
  </si>
  <si>
    <t>Kreatív szoftverhasználat, programozási alapok 10-20</t>
  </si>
  <si>
    <t>Média és média design tervezés 40-50</t>
  </si>
  <si>
    <t>Társszakmák ismeretei 10-20</t>
  </si>
  <si>
    <t>Elméleti stúdiumok 30-40</t>
  </si>
  <si>
    <t>4BMÉD3KIA00017</t>
  </si>
  <si>
    <t>Kiadványtervezés</t>
  </si>
  <si>
    <t>Editing</t>
  </si>
  <si>
    <t>Kommunikációs és prezentációs stratégiák</t>
  </si>
  <si>
    <t>Communication and presentation strategies</t>
  </si>
  <si>
    <t>Communication and presentation techniques</t>
  </si>
  <si>
    <t>Kommunikációs és prezentációs technikák</t>
  </si>
  <si>
    <t>4MMÉD3KIF00017</t>
  </si>
  <si>
    <t>Kísérleti fotográfia</t>
  </si>
  <si>
    <t>4BMŰV3KIR00017</t>
  </si>
  <si>
    <t>Kiállítás rendezés I.</t>
  </si>
  <si>
    <t>4BMŰV3KIR20017</t>
  </si>
  <si>
    <t>Kiállítás rendezés II.</t>
  </si>
  <si>
    <t>4BMŰV3KIS00017</t>
  </si>
  <si>
    <t>Kísérleti mozgókép</t>
  </si>
  <si>
    <t>Experimental motion picture</t>
  </si>
  <si>
    <t>Dr. habil. Gyenes Zsolt DLA</t>
  </si>
  <si>
    <t>Dr. Pál Gyöngyi PhD</t>
  </si>
  <si>
    <t>Károly Sándor Áron DLA</t>
  </si>
  <si>
    <t>sz</t>
  </si>
  <si>
    <t>A képzési program (KPR) kódja: 4BNMD19</t>
  </si>
  <si>
    <t>4BTKT1KPS00019</t>
  </si>
  <si>
    <t>4BTKT1KPT00019</t>
  </si>
  <si>
    <t>4BMUV1MUV10019</t>
  </si>
  <si>
    <t>4BMUV1MUV20019</t>
  </si>
  <si>
    <t>4BMUV1MUV30019</t>
  </si>
  <si>
    <t>4BMUV1HSZ00019</t>
  </si>
  <si>
    <t>4BMUV1KMT00019</t>
  </si>
  <si>
    <t>4BTTK1FIL20017</t>
  </si>
  <si>
    <t>4BSZI1LAT00019</t>
  </si>
  <si>
    <t>4BMED1FEV00019</t>
  </si>
  <si>
    <t>4BMED1VST00019</t>
  </si>
  <si>
    <t>4BMUV1KOM10019</t>
  </si>
  <si>
    <t>4BMUV1KOM20019</t>
  </si>
  <si>
    <t>4BMUV1MUI00019</t>
  </si>
  <si>
    <t>4BVIZ1KRH00019</t>
  </si>
  <si>
    <t>4BMED1FMI10019</t>
  </si>
  <si>
    <t>4BMED1FMI20019</t>
  </si>
  <si>
    <t>4BVIZ1MDT10019</t>
  </si>
  <si>
    <t>4BVIZ1MDT40019</t>
  </si>
  <si>
    <t>4BMED1MDT20019</t>
  </si>
  <si>
    <t>4BMED1MDT30019</t>
  </si>
  <si>
    <t>4BMED1MKT00019</t>
  </si>
  <si>
    <t>4BMED1PIU00019</t>
  </si>
  <si>
    <t>4BVIZ1PKK00019</t>
  </si>
  <si>
    <t>4BMED1MOD10019</t>
  </si>
  <si>
    <t>4BMED1MOD20019</t>
  </si>
  <si>
    <t>4BMED1FAI00019</t>
  </si>
  <si>
    <t>4BMED1KTS00019</t>
  </si>
  <si>
    <t>4BMED1FVT00019</t>
  </si>
  <si>
    <t>4BVIZ1TIP00019</t>
  </si>
  <si>
    <t>4BMED1NFT00019</t>
  </si>
  <si>
    <t>4BMED1GAD00019</t>
  </si>
  <si>
    <t>4BTKT1IMR00019</t>
  </si>
  <si>
    <t>4BMED1PKE00019</t>
  </si>
  <si>
    <t>4BMED1KOF00019</t>
  </si>
  <si>
    <t>4BMED1AKM00019</t>
  </si>
  <si>
    <t>4BTKT1GHG00019</t>
  </si>
  <si>
    <t>4BELM1MJE00019</t>
  </si>
  <si>
    <t>4BNTI1MPS00019</t>
  </si>
  <si>
    <t>4BMED1KFT00019</t>
  </si>
  <si>
    <t>4BELM1KRI00019</t>
  </si>
  <si>
    <t>4BMED1SZD00019</t>
  </si>
  <si>
    <t>4BMED1DIP00019</t>
  </si>
  <si>
    <t>4BMED1KSZ00019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</si>
</sst>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Calibri"/>
      <family val="2"/>
      <scheme val="minor"/>
    </font>
    <font>
      <sz val="11"/>
      <color rgb="FFFF0000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1"/>
      <color indexed="10"/>
      <name val="Times New Roman"/>
      <family val="1"/>
    </font>
    <font>
      <b/>
      <sz val="11"/>
      <color indexed="10"/>
      <name val="Times New Roman"/>
      <family val="1"/>
    </font>
    <font>
      <b/>
      <sz val="1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thin">
        <color rgb="FF000000"/>
      </top>
      <bottom/>
      <diagonal/>
    </border>
  </borders>
  <cellStyleXfs count="25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296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5" xfId="0" applyFont="1" applyBorder="1" applyAlignment="1">
      <alignment vertical="center" wrapText="1" shrinkToFit="1"/>
    </xf>
    <xf numFmtId="1" fontId="3" fillId="0" borderId="5" xfId="0" applyNumberFormat="1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vertical="center" wrapText="1" shrinkToFit="1"/>
    </xf>
    <xf numFmtId="1" fontId="3" fillId="0" borderId="6" xfId="0" applyNumberFormat="1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vertical="center" wrapText="1"/>
    </xf>
    <xf numFmtId="1" fontId="3" fillId="0" borderId="7" xfId="0" applyNumberFormat="1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vertical="center" wrapText="1"/>
    </xf>
    <xf numFmtId="1" fontId="3" fillId="0" borderId="8" xfId="0" applyNumberFormat="1" applyFont="1" applyFill="1" applyBorder="1" applyAlignment="1">
      <alignment horizontal="center" vertical="center" shrinkToFit="1"/>
    </xf>
    <xf numFmtId="1" fontId="3" fillId="2" borderId="9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vertical="center"/>
    </xf>
    <xf numFmtId="1" fontId="3" fillId="0" borderId="9" xfId="0" applyNumberFormat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34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horizontal="center" vertical="center" shrinkToFit="1"/>
    </xf>
    <xf numFmtId="49" fontId="3" fillId="0" borderId="41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shrinkToFit="1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" fillId="0" borderId="33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49" fontId="3" fillId="0" borderId="28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49" fontId="15" fillId="0" borderId="29" xfId="0" applyNumberFormat="1" applyFont="1" applyFill="1" applyBorder="1" applyAlignment="1">
      <alignment horizontal="left" vertical="center" shrinkToFit="1"/>
    </xf>
    <xf numFmtId="0" fontId="3" fillId="0" borderId="30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center" vertical="center" shrinkToFit="1"/>
    </xf>
    <xf numFmtId="0" fontId="3" fillId="0" borderId="32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3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3" fillId="0" borderId="33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 wrapText="1"/>
    </xf>
    <xf numFmtId="49" fontId="3" fillId="0" borderId="41" xfId="0" applyNumberFormat="1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49" fontId="3" fillId="0" borderId="50" xfId="0" applyNumberFormat="1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3" fillId="0" borderId="46" xfId="0" applyFont="1" applyFill="1" applyBorder="1" applyAlignment="1">
      <alignment vertical="center"/>
    </xf>
    <xf numFmtId="0" fontId="3" fillId="0" borderId="47" xfId="0" applyFont="1" applyFill="1" applyBorder="1" applyAlignment="1">
      <alignment vertical="center"/>
    </xf>
    <xf numFmtId="0" fontId="3" fillId="0" borderId="52" xfId="0" applyFont="1" applyFill="1" applyBorder="1" applyAlignment="1">
      <alignment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9" fontId="15" fillId="0" borderId="33" xfId="0" applyNumberFormat="1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shrinkToFit="1"/>
    </xf>
    <xf numFmtId="0" fontId="4" fillId="3" borderId="22" xfId="0" applyFont="1" applyFill="1" applyBorder="1" applyAlignment="1">
      <alignment horizontal="center" vertical="center" shrinkToFit="1"/>
    </xf>
    <xf numFmtId="0" fontId="4" fillId="3" borderId="23" xfId="0" applyFont="1" applyFill="1" applyBorder="1" applyAlignment="1">
      <alignment horizontal="center" vertical="center" shrinkToFit="1"/>
    </xf>
    <xf numFmtId="0" fontId="4" fillId="3" borderId="24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0" fontId="18" fillId="0" borderId="0" xfId="0" applyFont="1" applyFill="1" applyAlignment="1">
      <alignment vertical="center"/>
    </xf>
    <xf numFmtId="0" fontId="3" fillId="0" borderId="29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/>
    </xf>
    <xf numFmtId="0" fontId="3" fillId="0" borderId="57" xfId="0" applyFont="1" applyFill="1" applyBorder="1" applyAlignment="1">
      <alignment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/>
    </xf>
    <xf numFmtId="0" fontId="3" fillId="0" borderId="43" xfId="0" applyFont="1" applyFill="1" applyBorder="1" applyAlignment="1">
      <alignment horizontal="center" vertical="center" shrinkToFit="1"/>
    </xf>
    <xf numFmtId="0" fontId="3" fillId="0" borderId="60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left" vertical="center"/>
    </xf>
    <xf numFmtId="1" fontId="17" fillId="0" borderId="11" xfId="0" applyNumberFormat="1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49" fontId="4" fillId="4" borderId="3" xfId="0" applyNumberFormat="1" applyFont="1" applyFill="1" applyBorder="1" applyAlignment="1">
      <alignment horizontal="center" vertical="center" shrinkToFit="1"/>
    </xf>
    <xf numFmtId="1" fontId="3" fillId="4" borderId="3" xfId="0" applyNumberFormat="1" applyFont="1" applyFill="1" applyBorder="1" applyAlignment="1">
      <alignment horizontal="center" vertical="center" shrinkToFit="1"/>
    </xf>
    <xf numFmtId="1" fontId="17" fillId="4" borderId="3" xfId="0" applyNumberFormat="1" applyFont="1" applyFill="1" applyBorder="1" applyAlignment="1">
      <alignment horizontal="center" vertical="center" shrinkToFit="1"/>
    </xf>
    <xf numFmtId="49" fontId="16" fillId="4" borderId="3" xfId="0" applyNumberFormat="1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/>
    </xf>
    <xf numFmtId="49" fontId="16" fillId="6" borderId="1" xfId="0" applyNumberFormat="1" applyFont="1" applyFill="1" applyBorder="1" applyAlignment="1">
      <alignment horizontal="center" vertical="center" shrinkToFit="1"/>
    </xf>
    <xf numFmtId="0" fontId="3" fillId="6" borderId="27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10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8" fillId="0" borderId="34" xfId="0" applyFont="1" applyFill="1" applyBorder="1" applyAlignment="1">
      <alignment vertical="center"/>
    </xf>
    <xf numFmtId="0" fontId="18" fillId="0" borderId="4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shrinkToFit="1"/>
    </xf>
    <xf numFmtId="0" fontId="4" fillId="6" borderId="40" xfId="0" applyFont="1" applyFill="1" applyBorder="1" applyAlignment="1">
      <alignment horizontal="center" vertical="center" shrinkToFit="1"/>
    </xf>
    <xf numFmtId="0" fontId="4" fillId="6" borderId="45" xfId="0" applyFont="1" applyFill="1" applyBorder="1" applyAlignment="1">
      <alignment horizontal="center" vertical="center" shrinkToFit="1"/>
    </xf>
    <xf numFmtId="0" fontId="4" fillId="6" borderId="2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vertical="center"/>
    </xf>
    <xf numFmtId="0" fontId="4" fillId="6" borderId="2" xfId="0" applyFont="1" applyFill="1" applyBorder="1" applyAlignment="1">
      <alignment vertical="center"/>
    </xf>
    <xf numFmtId="49" fontId="3" fillId="6" borderId="1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39" xfId="0" applyFont="1" applyFill="1" applyBorder="1" applyAlignment="1">
      <alignment horizontal="center" vertical="center"/>
    </xf>
    <xf numFmtId="0" fontId="4" fillId="6" borderId="40" xfId="0" applyFont="1" applyFill="1" applyBorder="1" applyAlignment="1">
      <alignment horizontal="center" vertical="center"/>
    </xf>
    <xf numFmtId="0" fontId="4" fillId="6" borderId="53" xfId="0" applyFont="1" applyFill="1" applyBorder="1" applyAlignment="1">
      <alignment horizontal="center" vertical="center"/>
    </xf>
    <xf numFmtId="49" fontId="3" fillId="0" borderId="73" xfId="0" applyNumberFormat="1" applyFont="1" applyBorder="1" applyAlignment="1">
      <alignment vertical="center" shrinkToFit="1"/>
    </xf>
    <xf numFmtId="0" fontId="3" fillId="0" borderId="46" xfId="0" applyFont="1" applyBorder="1" applyAlignment="1">
      <alignment horizontal="center" vertical="center" shrinkToFit="1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3" fillId="0" borderId="54" xfId="0" applyFont="1" applyBorder="1" applyAlignment="1">
      <alignment horizontal="center" vertical="center" shrinkToFit="1"/>
    </xf>
    <xf numFmtId="0" fontId="3" fillId="0" borderId="74" xfId="0" applyFont="1" applyBorder="1" applyAlignment="1">
      <alignment horizontal="center" vertical="center" shrinkToFit="1"/>
    </xf>
    <xf numFmtId="0" fontId="3" fillId="0" borderId="70" xfId="0" applyFont="1" applyBorder="1" applyAlignment="1">
      <alignment horizontal="center" vertical="center" shrinkToFit="1"/>
    </xf>
    <xf numFmtId="0" fontId="3" fillId="0" borderId="71" xfId="0" applyFont="1" applyBorder="1" applyAlignment="1">
      <alignment horizontal="center" vertical="center" shrinkToFit="1"/>
    </xf>
    <xf numFmtId="0" fontId="3" fillId="0" borderId="69" xfId="0" applyFont="1" applyBorder="1" applyAlignment="1">
      <alignment horizontal="center" vertical="center" shrinkToFit="1"/>
    </xf>
    <xf numFmtId="0" fontId="3" fillId="0" borderId="72" xfId="0" applyFont="1" applyBorder="1" applyAlignment="1">
      <alignment horizontal="center" vertical="center" shrinkToFit="1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73" xfId="0" applyFont="1" applyFill="1" applyBorder="1" applyAlignment="1">
      <alignment horizontal="left" vertical="center" wrapText="1"/>
    </xf>
    <xf numFmtId="49" fontId="3" fillId="0" borderId="68" xfId="0" applyNumberFormat="1" applyFont="1" applyFill="1" applyBorder="1" applyAlignment="1">
      <alignment vertical="center" shrinkToFit="1"/>
    </xf>
    <xf numFmtId="0" fontId="3" fillId="0" borderId="76" xfId="0" applyFont="1" applyFill="1" applyBorder="1" applyAlignment="1">
      <alignment horizontal="center" vertical="center" shrinkToFit="1"/>
    </xf>
    <xf numFmtId="0" fontId="3" fillId="0" borderId="77" xfId="0" applyFont="1" applyFill="1" applyBorder="1" applyAlignment="1">
      <alignment horizontal="center" vertical="center" shrinkToFit="1"/>
    </xf>
    <xf numFmtId="0" fontId="3" fillId="0" borderId="78" xfId="0" applyFont="1" applyFill="1" applyBorder="1" applyAlignment="1">
      <alignment horizontal="center" vertical="center" shrinkToFit="1"/>
    </xf>
    <xf numFmtId="0" fontId="3" fillId="0" borderId="69" xfId="0" applyFont="1" applyFill="1" applyBorder="1" applyAlignment="1">
      <alignment horizontal="center" vertical="center" shrinkToFit="1"/>
    </xf>
    <xf numFmtId="0" fontId="3" fillId="0" borderId="70" xfId="0" applyFont="1" applyFill="1" applyBorder="1" applyAlignment="1">
      <alignment horizontal="center" vertical="center" shrinkToFit="1"/>
    </xf>
    <xf numFmtId="0" fontId="3" fillId="0" borderId="71" xfId="0" applyFont="1" applyFill="1" applyBorder="1" applyAlignment="1">
      <alignment horizontal="center" vertical="center" shrinkToFit="1"/>
    </xf>
    <xf numFmtId="0" fontId="3" fillId="0" borderId="70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72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vertical="center"/>
    </xf>
    <xf numFmtId="49" fontId="3" fillId="0" borderId="61" xfId="0" applyNumberFormat="1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left" vertical="center" wrapText="1"/>
    </xf>
    <xf numFmtId="0" fontId="3" fillId="0" borderId="66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shrinkToFit="1"/>
    </xf>
    <xf numFmtId="0" fontId="4" fillId="0" borderId="62" xfId="0" applyFont="1" applyFill="1" applyBorder="1" applyAlignment="1">
      <alignment horizontal="center" vertical="center" shrinkToFit="1"/>
    </xf>
    <xf numFmtId="0" fontId="4" fillId="0" borderId="64" xfId="0" applyFont="1" applyFill="1" applyBorder="1" applyAlignment="1">
      <alignment horizontal="center" vertical="center" shrinkToFit="1"/>
    </xf>
    <xf numFmtId="0" fontId="4" fillId="0" borderId="56" xfId="0" applyFont="1" applyFill="1" applyBorder="1" applyAlignment="1">
      <alignment horizontal="center" vertical="center" shrinkToFit="1"/>
    </xf>
    <xf numFmtId="0" fontId="3" fillId="0" borderId="65" xfId="0" applyFont="1" applyFill="1" applyBorder="1" applyAlignment="1">
      <alignment vertical="center"/>
    </xf>
    <xf numFmtId="49" fontId="3" fillId="6" borderId="61" xfId="0" applyNumberFormat="1" applyFont="1" applyFill="1" applyBorder="1" applyAlignment="1">
      <alignment horizontal="center" vertical="center" wrapText="1"/>
    </xf>
    <xf numFmtId="0" fontId="4" fillId="6" borderId="64" xfId="0" applyFont="1" applyFill="1" applyBorder="1" applyAlignment="1">
      <alignment horizontal="left" vertical="center" wrapText="1"/>
    </xf>
    <xf numFmtId="0" fontId="4" fillId="6" borderId="66" xfId="0" applyFont="1" applyFill="1" applyBorder="1" applyAlignment="1">
      <alignment horizontal="left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63" xfId="0" applyFont="1" applyFill="1" applyBorder="1" applyAlignment="1">
      <alignment horizontal="center" vertical="center" shrinkToFit="1"/>
    </xf>
    <xf numFmtId="0" fontId="4" fillId="6" borderId="62" xfId="0" applyFont="1" applyFill="1" applyBorder="1" applyAlignment="1">
      <alignment horizontal="center" vertical="center" shrinkToFit="1"/>
    </xf>
    <xf numFmtId="0" fontId="4" fillId="6" borderId="64" xfId="0" applyFont="1" applyFill="1" applyBorder="1" applyAlignment="1">
      <alignment horizontal="center" vertical="center" shrinkToFit="1"/>
    </xf>
    <xf numFmtId="0" fontId="4" fillId="6" borderId="61" xfId="0" applyFont="1" applyFill="1" applyBorder="1" applyAlignment="1">
      <alignment horizontal="center" vertical="center" shrinkToFit="1"/>
    </xf>
    <xf numFmtId="0" fontId="4" fillId="6" borderId="56" xfId="0" applyFont="1" applyFill="1" applyBorder="1" applyAlignment="1">
      <alignment horizontal="center" vertical="center" shrinkToFit="1"/>
    </xf>
    <xf numFmtId="0" fontId="3" fillId="6" borderId="65" xfId="0" applyFont="1" applyFill="1" applyBorder="1" applyAlignment="1">
      <alignment vertical="center"/>
    </xf>
    <xf numFmtId="49" fontId="4" fillId="0" borderId="0" xfId="0" applyNumberFormat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15" fillId="0" borderId="7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0" xfId="0" applyFont="1" applyAlignment="1">
      <alignment vertical="center"/>
    </xf>
    <xf numFmtId="49" fontId="3" fillId="0" borderId="73" xfId="0" applyNumberFormat="1" applyFont="1" applyBorder="1" applyAlignment="1">
      <alignment horizontal="center" vertical="center"/>
    </xf>
    <xf numFmtId="49" fontId="3" fillId="0" borderId="7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73" xfId="0" applyNumberFormat="1" applyFont="1" applyFill="1" applyBorder="1" applyAlignment="1">
      <alignment horizontal="center" vertical="center"/>
    </xf>
    <xf numFmtId="49" fontId="3" fillId="6" borderId="26" xfId="0" applyNumberFormat="1" applyFont="1" applyFill="1" applyBorder="1" applyAlignment="1">
      <alignment horizontal="center" vertical="center" wrapText="1"/>
    </xf>
    <xf numFmtId="0" fontId="3" fillId="0" borderId="80" xfId="0" applyFont="1" applyBorder="1" applyAlignment="1">
      <alignment vertical="center"/>
    </xf>
    <xf numFmtId="49" fontId="3" fillId="0" borderId="35" xfId="0" applyNumberFormat="1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vertical="center"/>
    </xf>
    <xf numFmtId="0" fontId="3" fillId="0" borderId="81" xfId="0" applyFont="1" applyBorder="1" applyAlignment="1">
      <alignment vertical="center"/>
    </xf>
    <xf numFmtId="0" fontId="3" fillId="0" borderId="82" xfId="0" applyFont="1" applyFill="1" applyBorder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4" fillId="3" borderId="14" xfId="0" applyFont="1" applyFill="1" applyBorder="1" applyAlignment="1">
      <alignment horizontal="center" vertical="center" shrinkToFit="1"/>
    </xf>
    <xf numFmtId="0" fontId="4" fillId="3" borderId="15" xfId="0" applyFont="1" applyFill="1" applyBorder="1" applyAlignment="1">
      <alignment horizontal="center" vertical="center" shrinkToFit="1"/>
    </xf>
    <xf numFmtId="0" fontId="4" fillId="3" borderId="16" xfId="0" applyFont="1" applyFill="1" applyBorder="1" applyAlignment="1">
      <alignment horizontal="center" vertical="center" shrinkToFit="1"/>
    </xf>
    <xf numFmtId="0" fontId="4" fillId="3" borderId="1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vertical="center"/>
    </xf>
    <xf numFmtId="0" fontId="3" fillId="3" borderId="25" xfId="0" applyFont="1" applyFill="1" applyBorder="1" applyAlignment="1">
      <alignment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shrinkToFit="1"/>
    </xf>
    <xf numFmtId="0" fontId="4" fillId="3" borderId="19" xfId="0" applyFont="1" applyFill="1" applyBorder="1" applyAlignment="1">
      <alignment horizontal="center" vertical="center" shrinkToFit="1"/>
    </xf>
    <xf numFmtId="49" fontId="4" fillId="5" borderId="26" xfId="0" applyNumberFormat="1" applyFont="1" applyFill="1" applyBorder="1" applyAlignment="1">
      <alignment horizontal="center" vertical="center"/>
    </xf>
    <xf numFmtId="49" fontId="4" fillId="5" borderId="67" xfId="0" applyNumberFormat="1" applyFont="1" applyFill="1" applyBorder="1" applyAlignment="1">
      <alignment horizontal="center" vertical="center"/>
    </xf>
    <xf numFmtId="49" fontId="4" fillId="5" borderId="27" xfId="0" applyNumberFormat="1" applyFont="1" applyFill="1" applyBorder="1" applyAlignment="1">
      <alignment horizontal="center" vertical="center"/>
    </xf>
    <xf numFmtId="49" fontId="4" fillId="5" borderId="75" xfId="0" applyNumberFormat="1" applyFont="1" applyFill="1" applyBorder="1" applyAlignment="1">
      <alignment horizontal="center" vertical="center"/>
    </xf>
    <xf numFmtId="49" fontId="4" fillId="3" borderId="12" xfId="0" applyNumberFormat="1" applyFont="1" applyFill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49" fontId="4" fillId="3" borderId="13" xfId="0" applyNumberFormat="1" applyFont="1" applyFill="1" applyBorder="1" applyAlignment="1">
      <alignment horizontal="center" vertical="center" shrinkToFit="1"/>
    </xf>
    <xf numFmtId="49" fontId="4" fillId="3" borderId="3" xfId="0" applyNumberFormat="1" applyFont="1" applyFill="1" applyBorder="1" applyAlignment="1">
      <alignment horizontal="center" vertical="center" shrinkToFit="1"/>
    </xf>
    <xf numFmtId="0" fontId="4" fillId="3" borderId="18" xfId="0" applyFont="1" applyFill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49" fontId="4" fillId="5" borderId="26" xfId="0" applyNumberFormat="1" applyFont="1" applyFill="1" applyBorder="1" applyAlignment="1">
      <alignment horizontal="center" vertical="center" wrapText="1"/>
    </xf>
    <xf numFmtId="49" fontId="4" fillId="5" borderId="27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/>
    </xf>
    <xf numFmtId="10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6" borderId="26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/>
    </xf>
  </cellXfs>
  <cellStyles count="25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Hivatkozás" xfId="11" builtinId="8" hidden="1"/>
    <cellStyle name="Hivatkozás" xfId="13" builtinId="8" hidden="1"/>
    <cellStyle name="Hivatkozás" xfId="15" builtinId="8" hidden="1"/>
    <cellStyle name="Hivatkozás" xfId="17" builtinId="8" hidden="1"/>
    <cellStyle name="Hivatkozás" xfId="19" builtinId="8" hidden="1"/>
    <cellStyle name="Hivatkozás" xfId="21" builtinId="8" hidden="1"/>
    <cellStyle name="Hivatkozás" xfId="23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Látott hivatkozás" xfId="12" builtinId="9" hidden="1"/>
    <cellStyle name="Látott hivatkozás" xfId="14" builtinId="9" hidden="1"/>
    <cellStyle name="Látott hivatkozás" xfId="16" builtinId="9" hidden="1"/>
    <cellStyle name="Látott hivatkozás" xfId="18" builtinId="9" hidden="1"/>
    <cellStyle name="Látott hivatkozás" xfId="20" builtinId="9" hidden="1"/>
    <cellStyle name="Látott hivatkozás" xfId="22" builtinId="9" hidden="1"/>
    <cellStyle name="Látott hivatkozás" xfId="24" builtinId="9" hidden="1"/>
    <cellStyle name="Normál" xfId="0" builtinId="0"/>
  </cellStyles>
  <dxfs count="0"/>
  <tableStyles count="0" defaultTableStyle="TableStyleMedium9" defaultPivotStyle="PivotStyleMedium4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Genesis">
      <a:dk1>
        <a:sysClr val="windowText" lastClr="000000"/>
      </a:dk1>
      <a:lt1>
        <a:sysClr val="window" lastClr="FFFFFF"/>
      </a:lt1>
      <a:dk2>
        <a:srgbClr val="465466"/>
      </a:dk2>
      <a:lt2>
        <a:srgbClr val="BBD7F8"/>
      </a:lt2>
      <a:accent1>
        <a:srgbClr val="80B606"/>
      </a:accent1>
      <a:accent2>
        <a:srgbClr val="E29F1D"/>
      </a:accent2>
      <a:accent3>
        <a:srgbClr val="2397E2"/>
      </a:accent3>
      <a:accent4>
        <a:srgbClr val="35ACA2"/>
      </a:accent4>
      <a:accent5>
        <a:srgbClr val="5430BB"/>
      </a:accent5>
      <a:accent6>
        <a:srgbClr val="8D34E0"/>
      </a:accent6>
      <a:hlink>
        <a:srgbClr val="00B0F0"/>
      </a:hlink>
      <a:folHlink>
        <a:srgbClr val="0070C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abSelected="1" zoomScaleNormal="100" workbookViewId="0">
      <selection activeCell="A23" sqref="A23"/>
    </sheetView>
  </sheetViews>
  <sheetFormatPr defaultColWidth="8.875" defaultRowHeight="14.1" customHeight="1" x14ac:dyDescent="0.25"/>
  <cols>
    <col min="1" max="1" width="17.125" style="286" bestFit="1" customWidth="1"/>
    <col min="2" max="2" width="46.625" style="8" customWidth="1"/>
    <col min="3" max="3" width="49.625" style="8" customWidth="1"/>
    <col min="4" max="4" width="34.875" style="9" bestFit="1" customWidth="1"/>
    <col min="5" max="6" width="3.875" style="10" bestFit="1" customWidth="1"/>
    <col min="7" max="7" width="8.625" style="10" bestFit="1" customWidth="1"/>
    <col min="8" max="9" width="6.625" style="10" bestFit="1" customWidth="1"/>
    <col min="10" max="10" width="3.875" style="10" bestFit="1" customWidth="1"/>
    <col min="11" max="11" width="8.875" style="10" bestFit="1" customWidth="1"/>
    <col min="12" max="12" width="5.625" style="10" bestFit="1" customWidth="1"/>
    <col min="13" max="14" width="3.875" style="10" bestFit="1" customWidth="1"/>
    <col min="15" max="15" width="7.5" style="10" bestFit="1" customWidth="1"/>
    <col min="16" max="16" width="5.625" style="10" bestFit="1" customWidth="1"/>
    <col min="17" max="18" width="3.875" style="10" bestFit="1" customWidth="1"/>
    <col min="19" max="19" width="7.5" style="10" bestFit="1" customWidth="1"/>
    <col min="20" max="20" width="5.625" style="10" bestFit="1" customWidth="1"/>
    <col min="21" max="21" width="3.875" style="11" bestFit="1" customWidth="1"/>
    <col min="22" max="22" width="3.875" style="24" bestFit="1" customWidth="1"/>
    <col min="23" max="23" width="7.5" style="24" bestFit="1" customWidth="1"/>
    <col min="24" max="24" width="5.625" style="24" bestFit="1" customWidth="1"/>
    <col min="25" max="26" width="4.125" style="24" bestFit="1" customWidth="1"/>
    <col min="27" max="27" width="7.625" style="24" bestFit="1" customWidth="1"/>
    <col min="28" max="28" width="6" style="24" bestFit="1" customWidth="1"/>
    <col min="29" max="29" width="41.875" style="24" bestFit="1" customWidth="1"/>
    <col min="30" max="30" width="25.375" style="24" bestFit="1" customWidth="1"/>
    <col min="31" max="31" width="9.125" style="53" customWidth="1"/>
    <col min="32" max="16384" width="8.875" style="24"/>
  </cols>
  <sheetData>
    <row r="1" spans="1:31" ht="14.1" customHeight="1" x14ac:dyDescent="0.25">
      <c r="A1" s="249" t="s">
        <v>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"/>
    </row>
    <row r="2" spans="1:31" ht="14.1" customHeight="1" x14ac:dyDescent="0.25">
      <c r="A2" s="249" t="s">
        <v>35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"/>
    </row>
    <row r="3" spans="1:31" ht="14.1" customHeight="1" x14ac:dyDescent="0.25">
      <c r="A3" s="249" t="s">
        <v>176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49"/>
      <c r="AD3" s="249"/>
      <c r="AE3" s="24"/>
    </row>
    <row r="4" spans="1:31" ht="14.1" customHeight="1" x14ac:dyDescent="0.25">
      <c r="A4" s="249" t="s">
        <v>1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"/>
    </row>
    <row r="5" spans="1:31" ht="14.1" customHeight="1" x14ac:dyDescent="0.25">
      <c r="A5" s="250" t="s">
        <v>36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48"/>
      <c r="AE5" s="24"/>
    </row>
    <row r="6" spans="1:31" ht="14.1" customHeight="1" x14ac:dyDescent="0.25">
      <c r="A6" s="248" t="s">
        <v>37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"/>
    </row>
    <row r="7" spans="1:31" ht="14.1" customHeight="1" thickBot="1" x14ac:dyDescent="0.3">
      <c r="V7" s="1"/>
      <c r="W7" s="1"/>
      <c r="X7" s="1"/>
      <c r="Y7" s="1"/>
      <c r="Z7" s="1"/>
      <c r="AA7" s="1"/>
      <c r="AB7" s="1"/>
      <c r="AE7" s="24"/>
    </row>
    <row r="8" spans="1:31" ht="14.1" customHeight="1" thickBot="1" x14ac:dyDescent="0.3">
      <c r="A8" s="2"/>
      <c r="B8" s="123" t="s">
        <v>2</v>
      </c>
      <c r="C8" s="124" t="s">
        <v>3</v>
      </c>
      <c r="D8" s="145"/>
      <c r="E8" s="3"/>
      <c r="F8" s="3"/>
      <c r="G8" s="71" t="s">
        <v>4</v>
      </c>
      <c r="H8" s="72" t="s">
        <v>5</v>
      </c>
      <c r="I8" s="73" t="s">
        <v>31</v>
      </c>
      <c r="J8" s="4"/>
      <c r="K8" s="71" t="s">
        <v>6</v>
      </c>
      <c r="L8" s="273" t="s">
        <v>33</v>
      </c>
      <c r="M8" s="27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E8" s="24"/>
    </row>
    <row r="9" spans="1:31" ht="30.75" customHeight="1" thickBot="1" x14ac:dyDescent="0.3">
      <c r="A9" s="2"/>
      <c r="B9" s="12" t="s">
        <v>93</v>
      </c>
      <c r="C9" s="13">
        <v>25</v>
      </c>
      <c r="D9" s="146"/>
      <c r="E9" s="6"/>
      <c r="F9" s="6"/>
      <c r="G9" s="67" t="s">
        <v>7</v>
      </c>
      <c r="H9" s="5" t="e">
        <f>+#REF!+#REF!+#REF!+#REF!+#REF!+#REF!+#REF!+#REF!+#REF!+E32+E33+I34+M35+#REF!+#REF!+#REF!+#REF!+U31+#REF!+Y43+Y42+U41+U39+U38+Q40+#REF!+#REF!</f>
        <v>#REF!</v>
      </c>
      <c r="I9" s="66" t="e">
        <f>+#REF!+#REF!+#REF!+#REF!+#REF!+#REF!+#REF!+#REF!+#REF!+H32+H33+L34+P35+#REF!+#REF!+#REF!+#REF!+X31+AB43+AB42+X41+X39+X38+T40+#REF!+#REF!</f>
        <v>#REF!</v>
      </c>
      <c r="J9" s="4"/>
      <c r="K9" s="70">
        <v>124</v>
      </c>
      <c r="L9" s="275" t="s">
        <v>34</v>
      </c>
      <c r="M9" s="276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E9" s="24"/>
    </row>
    <row r="10" spans="1:31" ht="14.1" customHeight="1" thickBot="1" x14ac:dyDescent="0.3">
      <c r="A10" s="2"/>
      <c r="B10" s="14" t="s">
        <v>38</v>
      </c>
      <c r="C10" s="15">
        <v>15</v>
      </c>
      <c r="D10" s="146"/>
      <c r="E10" s="6"/>
      <c r="F10" s="6"/>
      <c r="G10" s="70" t="s">
        <v>8</v>
      </c>
      <c r="H10" s="68" t="e">
        <f>+F23+F26+#REF!+#REF!+#REF!+J27+J24+#REF!+#REF!+#REF!+#REF!+#REF!+#REF!+#REF!+F30+#REF!+#REF!+J49+N48+#REF!+R46+V47+#REF!</f>
        <v>#REF!</v>
      </c>
      <c r="I10" s="69" t="e">
        <f>+H23+L24+H26+L27+#REF!+#REF!+#REF!+#REF!+#REF!+T3+Q125+#REF!+#REF!+#REF!+#REF!+H30+#REF!+X47+T46+P48+L49</f>
        <v>#REF!</v>
      </c>
      <c r="J10" s="4"/>
      <c r="K10" s="4"/>
      <c r="L10" s="4"/>
      <c r="M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E10" s="24"/>
    </row>
    <row r="11" spans="1:31" ht="14.1" customHeight="1" thickBot="1" x14ac:dyDescent="0.3">
      <c r="A11" s="2"/>
      <c r="B11" s="16" t="s">
        <v>94</v>
      </c>
      <c r="C11" s="17">
        <v>50</v>
      </c>
      <c r="D11" s="146"/>
      <c r="E11" s="6"/>
      <c r="F11" s="6"/>
      <c r="G11" s="74"/>
      <c r="H11" s="5" t="e">
        <f>+H9+H10</f>
        <v>#REF!</v>
      </c>
      <c r="I11" s="52">
        <v>170</v>
      </c>
      <c r="J11" s="4"/>
      <c r="K11" s="7"/>
      <c r="L11" s="3"/>
      <c r="M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E11" s="24"/>
    </row>
    <row r="12" spans="1:31" ht="14.1" customHeight="1" thickBot="1" x14ac:dyDescent="0.3">
      <c r="A12" s="2"/>
      <c r="B12" s="18" t="s">
        <v>39</v>
      </c>
      <c r="C12" s="19">
        <v>15</v>
      </c>
      <c r="D12" s="146"/>
      <c r="E12" s="6"/>
      <c r="F12" s="6"/>
      <c r="G12" s="281">
        <v>0.6</v>
      </c>
      <c r="H12" s="282"/>
      <c r="I12" s="283"/>
      <c r="J12" s="4"/>
      <c r="K12" s="3"/>
      <c r="L12" s="3"/>
      <c r="M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E12" s="24"/>
    </row>
    <row r="13" spans="1:31" ht="14.1" customHeight="1" x14ac:dyDescent="0.25">
      <c r="A13" s="2"/>
      <c r="B13" s="18" t="s">
        <v>40</v>
      </c>
      <c r="C13" s="20">
        <v>20</v>
      </c>
      <c r="D13" s="146"/>
      <c r="E13" s="6"/>
      <c r="F13" s="6"/>
      <c r="G13" s="71" t="s">
        <v>32</v>
      </c>
      <c r="H13" s="72" t="s">
        <v>5</v>
      </c>
      <c r="I13" s="73" t="s">
        <v>31</v>
      </c>
      <c r="J13" s="8"/>
      <c r="K13" s="3"/>
      <c r="L13" s="3"/>
      <c r="M13" s="2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E13" s="24"/>
    </row>
    <row r="14" spans="1:31" ht="14.1" customHeight="1" x14ac:dyDescent="0.25">
      <c r="A14" s="2"/>
      <c r="B14" s="18" t="s">
        <v>95</v>
      </c>
      <c r="C14" s="22">
        <v>35</v>
      </c>
      <c r="D14" s="146"/>
      <c r="E14" s="6"/>
      <c r="F14" s="6"/>
      <c r="G14" s="67" t="s">
        <v>7</v>
      </c>
      <c r="H14" s="5"/>
      <c r="I14" s="284">
        <v>10</v>
      </c>
      <c r="J14" s="8"/>
      <c r="K14" s="3"/>
      <c r="L14" s="3"/>
      <c r="M14" s="2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E14" s="24"/>
    </row>
    <row r="15" spans="1:31" ht="14.1" customHeight="1" thickBot="1" x14ac:dyDescent="0.3">
      <c r="B15" s="96" t="s">
        <v>41</v>
      </c>
      <c r="C15" s="22">
        <v>10</v>
      </c>
      <c r="D15" s="146"/>
      <c r="E15" s="23"/>
      <c r="F15" s="23"/>
      <c r="G15" s="70" t="s">
        <v>8</v>
      </c>
      <c r="H15" s="68"/>
      <c r="I15" s="285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AE15" s="24"/>
    </row>
    <row r="16" spans="1:31" ht="14.1" customHeight="1" thickBot="1" x14ac:dyDescent="0.3">
      <c r="B16" s="136" t="s">
        <v>96</v>
      </c>
      <c r="C16" s="137">
        <v>10</v>
      </c>
      <c r="D16" s="147"/>
      <c r="G16" s="74"/>
      <c r="H16" s="75"/>
      <c r="I16" s="76">
        <v>180</v>
      </c>
      <c r="AE16" s="24"/>
    </row>
    <row r="17" spans="1:31" ht="14.1" customHeight="1" thickBot="1" x14ac:dyDescent="0.3">
      <c r="B17" s="151" t="s">
        <v>9</v>
      </c>
      <c r="C17" s="152">
        <f>SUM(C9:C16)</f>
        <v>180</v>
      </c>
      <c r="D17" s="148"/>
    </row>
    <row r="18" spans="1:31" s="54" customFormat="1" ht="14.1" customHeight="1" thickBot="1" x14ac:dyDescent="0.3">
      <c r="A18" s="286"/>
      <c r="B18" s="8"/>
      <c r="C18" s="8"/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1"/>
      <c r="AE18" s="55"/>
    </row>
    <row r="19" spans="1:31" s="54" customFormat="1" ht="14.1" customHeight="1" x14ac:dyDescent="0.25">
      <c r="A19" s="265" t="s">
        <v>10</v>
      </c>
      <c r="B19" s="267" t="s">
        <v>11</v>
      </c>
      <c r="C19" s="142"/>
      <c r="D19" s="270" t="s">
        <v>12</v>
      </c>
      <c r="E19" s="251" t="s">
        <v>13</v>
      </c>
      <c r="F19" s="252"/>
      <c r="G19" s="252"/>
      <c r="H19" s="253"/>
      <c r="I19" s="251" t="s">
        <v>14</v>
      </c>
      <c r="J19" s="252"/>
      <c r="K19" s="252"/>
      <c r="L19" s="253"/>
      <c r="M19" s="252" t="s">
        <v>15</v>
      </c>
      <c r="N19" s="252"/>
      <c r="O19" s="252"/>
      <c r="P19" s="253"/>
      <c r="Q19" s="251" t="s">
        <v>16</v>
      </c>
      <c r="R19" s="252"/>
      <c r="S19" s="252"/>
      <c r="T19" s="253"/>
      <c r="U19" s="252" t="s">
        <v>17</v>
      </c>
      <c r="V19" s="252"/>
      <c r="W19" s="252"/>
      <c r="X19" s="253"/>
      <c r="Y19" s="251" t="s">
        <v>18</v>
      </c>
      <c r="Z19" s="252"/>
      <c r="AA19" s="252"/>
      <c r="AB19" s="253"/>
      <c r="AC19" s="254" t="s">
        <v>19</v>
      </c>
      <c r="AD19" s="254" t="s">
        <v>20</v>
      </c>
      <c r="AE19" s="55"/>
    </row>
    <row r="20" spans="1:31" s="54" customFormat="1" ht="14.1" customHeight="1" x14ac:dyDescent="0.25">
      <c r="A20" s="266"/>
      <c r="B20" s="268"/>
      <c r="C20" s="143"/>
      <c r="D20" s="271"/>
      <c r="E20" s="272" t="s">
        <v>21</v>
      </c>
      <c r="F20" s="260"/>
      <c r="G20" s="118" t="s">
        <v>22</v>
      </c>
      <c r="H20" s="119" t="s">
        <v>23</v>
      </c>
      <c r="I20" s="259" t="s">
        <v>21</v>
      </c>
      <c r="J20" s="260"/>
      <c r="K20" s="118" t="s">
        <v>22</v>
      </c>
      <c r="L20" s="119" t="s">
        <v>23</v>
      </c>
      <c r="M20" s="259" t="s">
        <v>21</v>
      </c>
      <c r="N20" s="260"/>
      <c r="O20" s="118" t="s">
        <v>22</v>
      </c>
      <c r="P20" s="119" t="s">
        <v>23</v>
      </c>
      <c r="Q20" s="259" t="s">
        <v>21</v>
      </c>
      <c r="R20" s="260"/>
      <c r="S20" s="118" t="s">
        <v>22</v>
      </c>
      <c r="T20" s="119" t="s">
        <v>23</v>
      </c>
      <c r="U20" s="259" t="s">
        <v>21</v>
      </c>
      <c r="V20" s="260"/>
      <c r="W20" s="118" t="s">
        <v>22</v>
      </c>
      <c r="X20" s="119" t="s">
        <v>23</v>
      </c>
      <c r="Y20" s="259" t="s">
        <v>21</v>
      </c>
      <c r="Z20" s="260"/>
      <c r="AA20" s="118" t="s">
        <v>22</v>
      </c>
      <c r="AB20" s="119" t="s">
        <v>23</v>
      </c>
      <c r="AC20" s="255"/>
      <c r="AD20" s="257"/>
      <c r="AE20" s="55"/>
    </row>
    <row r="21" spans="1:31" ht="14.1" customHeight="1" thickBot="1" x14ac:dyDescent="0.3">
      <c r="A21" s="266"/>
      <c r="B21" s="269"/>
      <c r="C21" s="143"/>
      <c r="D21" s="271"/>
      <c r="E21" s="120" t="s">
        <v>24</v>
      </c>
      <c r="F21" s="121" t="s">
        <v>25</v>
      </c>
      <c r="G21" s="121"/>
      <c r="H21" s="122"/>
      <c r="I21" s="121" t="s">
        <v>24</v>
      </c>
      <c r="J21" s="121" t="s">
        <v>25</v>
      </c>
      <c r="K21" s="121"/>
      <c r="L21" s="122"/>
      <c r="M21" s="121" t="s">
        <v>24</v>
      </c>
      <c r="N21" s="121" t="s">
        <v>25</v>
      </c>
      <c r="O21" s="121"/>
      <c r="P21" s="122"/>
      <c r="Q21" s="121" t="s">
        <v>24</v>
      </c>
      <c r="R21" s="121" t="s">
        <v>25</v>
      </c>
      <c r="S21" s="121"/>
      <c r="T21" s="122"/>
      <c r="U21" s="121" t="s">
        <v>24</v>
      </c>
      <c r="V21" s="121" t="s">
        <v>25</v>
      </c>
      <c r="W21" s="121"/>
      <c r="X21" s="122"/>
      <c r="Y21" s="121" t="s">
        <v>24</v>
      </c>
      <c r="Z21" s="121" t="s">
        <v>25</v>
      </c>
      <c r="AA21" s="121"/>
      <c r="AB21" s="122"/>
      <c r="AC21" s="256"/>
      <c r="AD21" s="258"/>
    </row>
    <row r="22" spans="1:31" ht="27.95" customHeight="1" thickBot="1" x14ac:dyDescent="0.3">
      <c r="A22" s="261" t="s">
        <v>150</v>
      </c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263"/>
      <c r="X22" s="263"/>
      <c r="Y22" s="263"/>
      <c r="Z22" s="263"/>
      <c r="AA22" s="263"/>
      <c r="AB22" s="263"/>
      <c r="AC22" s="263"/>
      <c r="AD22" s="280"/>
    </row>
    <row r="23" spans="1:31" s="88" customFormat="1" ht="14.1" customHeight="1" x14ac:dyDescent="0.25">
      <c r="A23" s="78" t="s">
        <v>187</v>
      </c>
      <c r="B23" s="79" t="s">
        <v>26</v>
      </c>
      <c r="C23" s="171" t="s">
        <v>136</v>
      </c>
      <c r="D23" s="80"/>
      <c r="E23" s="81">
        <v>0</v>
      </c>
      <c r="F23" s="82">
        <v>8</v>
      </c>
      <c r="G23" s="82" t="s">
        <v>89</v>
      </c>
      <c r="H23" s="83">
        <v>10</v>
      </c>
      <c r="I23" s="81"/>
      <c r="J23" s="82"/>
      <c r="K23" s="82"/>
      <c r="L23" s="83"/>
      <c r="M23" s="81"/>
      <c r="N23" s="82"/>
      <c r="O23" s="82"/>
      <c r="P23" s="83"/>
      <c r="Q23" s="81"/>
      <c r="R23" s="82"/>
      <c r="S23" s="82"/>
      <c r="T23" s="83"/>
      <c r="U23" s="81"/>
      <c r="V23" s="84"/>
      <c r="W23" s="84"/>
      <c r="X23" s="85"/>
      <c r="Y23" s="86"/>
      <c r="Z23" s="84"/>
      <c r="AA23" s="84"/>
      <c r="AB23" s="85"/>
      <c r="AC23" s="87" t="s">
        <v>100</v>
      </c>
      <c r="AD23" s="87" t="s">
        <v>84</v>
      </c>
    </row>
    <row r="24" spans="1:31" s="88" customFormat="1" ht="14.1" customHeight="1" x14ac:dyDescent="0.25">
      <c r="A24" s="89" t="s">
        <v>185</v>
      </c>
      <c r="B24" s="90" t="s">
        <v>42</v>
      </c>
      <c r="C24" s="90" t="s">
        <v>103</v>
      </c>
      <c r="D24" s="117"/>
      <c r="E24" s="25">
        <v>0</v>
      </c>
      <c r="F24" s="26">
        <v>3</v>
      </c>
      <c r="G24" s="26" t="s">
        <v>89</v>
      </c>
      <c r="H24" s="91">
        <v>5</v>
      </c>
      <c r="I24" s="81"/>
      <c r="J24" s="82"/>
      <c r="K24" s="82"/>
      <c r="L24" s="83"/>
      <c r="M24" s="25"/>
      <c r="N24" s="26"/>
      <c r="O24" s="26"/>
      <c r="P24" s="91"/>
      <c r="Q24" s="25"/>
      <c r="R24" s="26"/>
      <c r="S24" s="26"/>
      <c r="T24" s="91"/>
      <c r="U24" s="25"/>
      <c r="V24" s="45"/>
      <c r="W24" s="45"/>
      <c r="X24" s="46"/>
      <c r="Y24" s="92"/>
      <c r="Z24" s="93"/>
      <c r="AA24" s="93"/>
      <c r="AB24" s="94"/>
      <c r="AC24" s="56" t="s">
        <v>88</v>
      </c>
      <c r="AD24" s="37" t="s">
        <v>87</v>
      </c>
    </row>
    <row r="25" spans="1:31" s="88" customFormat="1" ht="14.1" customHeight="1" x14ac:dyDescent="0.25">
      <c r="A25" s="287" t="s">
        <v>177</v>
      </c>
      <c r="B25" s="90" t="s">
        <v>159</v>
      </c>
      <c r="C25" s="90" t="s">
        <v>160</v>
      </c>
      <c r="D25" s="117"/>
      <c r="E25" s="25">
        <v>1</v>
      </c>
      <c r="F25" s="26">
        <v>1</v>
      </c>
      <c r="G25" s="26" t="s">
        <v>89</v>
      </c>
      <c r="H25" s="91">
        <v>2</v>
      </c>
      <c r="I25" s="81"/>
      <c r="J25" s="82"/>
      <c r="K25" s="82"/>
      <c r="L25" s="83"/>
      <c r="M25" s="25"/>
      <c r="N25" s="26"/>
      <c r="O25" s="26"/>
      <c r="P25" s="91"/>
      <c r="Q25" s="25"/>
      <c r="R25" s="26"/>
      <c r="S25" s="26"/>
      <c r="T25" s="91"/>
      <c r="U25" s="25"/>
      <c r="V25" s="45"/>
      <c r="W25" s="45"/>
      <c r="X25" s="46"/>
      <c r="Y25" s="92"/>
      <c r="Z25" s="93"/>
      <c r="AA25" s="93"/>
      <c r="AB25" s="94"/>
      <c r="AC25" s="56" t="s">
        <v>97</v>
      </c>
      <c r="AD25" s="37" t="s">
        <v>80</v>
      </c>
    </row>
    <row r="26" spans="1:31" s="88" customFormat="1" ht="14.1" customHeight="1" x14ac:dyDescent="0.25">
      <c r="A26" s="89" t="s">
        <v>178</v>
      </c>
      <c r="B26" s="90" t="s">
        <v>162</v>
      </c>
      <c r="C26" s="235" t="s">
        <v>161</v>
      </c>
      <c r="D26" s="49"/>
      <c r="E26" s="25"/>
      <c r="F26" s="26"/>
      <c r="G26" s="26"/>
      <c r="H26" s="91"/>
      <c r="I26" s="25"/>
      <c r="J26" s="26"/>
      <c r="K26" s="26"/>
      <c r="L26" s="91"/>
      <c r="M26" s="25"/>
      <c r="N26" s="26"/>
      <c r="O26" s="26"/>
      <c r="P26" s="91"/>
      <c r="Q26" s="25"/>
      <c r="R26" s="26"/>
      <c r="S26" s="26"/>
      <c r="T26" s="91"/>
      <c r="U26" s="25"/>
      <c r="V26" s="45"/>
      <c r="W26" s="45"/>
      <c r="X26" s="46"/>
      <c r="Y26" s="47">
        <v>0</v>
      </c>
      <c r="Z26" s="45">
        <v>3</v>
      </c>
      <c r="AA26" s="45" t="s">
        <v>89</v>
      </c>
      <c r="AB26" s="46">
        <v>3</v>
      </c>
      <c r="AC26" s="56" t="s">
        <v>97</v>
      </c>
      <c r="AD26" s="37" t="s">
        <v>80</v>
      </c>
    </row>
    <row r="27" spans="1:31" s="57" customFormat="1" ht="14.1" customHeight="1" thickBot="1" x14ac:dyDescent="0.3">
      <c r="A27" s="89" t="s">
        <v>186</v>
      </c>
      <c r="B27" s="90" t="s">
        <v>43</v>
      </c>
      <c r="C27" s="236" t="s">
        <v>129</v>
      </c>
      <c r="D27" s="117"/>
      <c r="E27" s="29"/>
      <c r="F27" s="30"/>
      <c r="G27" s="30"/>
      <c r="H27" s="134"/>
      <c r="I27" s="29">
        <v>0</v>
      </c>
      <c r="J27" s="30">
        <v>4</v>
      </c>
      <c r="K27" s="30" t="s">
        <v>89</v>
      </c>
      <c r="L27" s="134">
        <v>5</v>
      </c>
      <c r="M27" s="29"/>
      <c r="N27" s="30"/>
      <c r="O27" s="30"/>
      <c r="P27" s="134"/>
      <c r="Q27" s="29"/>
      <c r="R27" s="30"/>
      <c r="S27" s="30"/>
      <c r="T27" s="31"/>
      <c r="U27" s="29"/>
      <c r="V27" s="33"/>
      <c r="W27" s="33"/>
      <c r="X27" s="36"/>
      <c r="Y27" s="35"/>
      <c r="Z27" s="33"/>
      <c r="AA27" s="33"/>
      <c r="AB27" s="36"/>
      <c r="AC27" s="138" t="s">
        <v>100</v>
      </c>
      <c r="AD27" s="127" t="s">
        <v>82</v>
      </c>
    </row>
    <row r="28" spans="1:31" s="61" customFormat="1" ht="20.100000000000001" customHeight="1" thickBot="1" x14ac:dyDescent="0.3">
      <c r="A28" s="172"/>
      <c r="B28" s="173" t="s">
        <v>9</v>
      </c>
      <c r="C28" s="173"/>
      <c r="D28" s="174">
        <f>+H28+L28+P28+T28+X28+AB28</f>
        <v>25</v>
      </c>
      <c r="E28" s="175">
        <f>SUM(E23:E27)</f>
        <v>1</v>
      </c>
      <c r="F28" s="176">
        <f>SUM(F23:F27)</f>
        <v>12</v>
      </c>
      <c r="G28" s="176"/>
      <c r="H28" s="177">
        <f>SUM(H23:H27)</f>
        <v>17</v>
      </c>
      <c r="I28" s="175">
        <f>SUM(I23:I27)</f>
        <v>0</v>
      </c>
      <c r="J28" s="176">
        <f>SUM(J23:J27)</f>
        <v>4</v>
      </c>
      <c r="K28" s="176"/>
      <c r="L28" s="177">
        <f>SUM(L23:L27)</f>
        <v>5</v>
      </c>
      <c r="M28" s="175"/>
      <c r="N28" s="176"/>
      <c r="O28" s="176"/>
      <c r="P28" s="177"/>
      <c r="Q28" s="175"/>
      <c r="R28" s="176"/>
      <c r="S28" s="176"/>
      <c r="T28" s="178"/>
      <c r="U28" s="175"/>
      <c r="V28" s="176"/>
      <c r="W28" s="176"/>
      <c r="X28" s="177"/>
      <c r="Y28" s="175">
        <f>SUM(Y23:Y27)</f>
        <v>0</v>
      </c>
      <c r="Z28" s="176">
        <f>SUM(Z23:Z27)</f>
        <v>3</v>
      </c>
      <c r="AA28" s="176"/>
      <c r="AB28" s="177">
        <f>SUM(AB23:AB27)</f>
        <v>3</v>
      </c>
      <c r="AC28" s="179"/>
      <c r="AD28" s="180"/>
      <c r="AE28" s="60"/>
    </row>
    <row r="29" spans="1:31" s="57" customFormat="1" ht="27.95" customHeight="1" thickBot="1" x14ac:dyDescent="0.3">
      <c r="A29" s="277" t="s">
        <v>151</v>
      </c>
      <c r="B29" s="278"/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  <c r="X29" s="278"/>
      <c r="Y29" s="278"/>
      <c r="Z29" s="278"/>
      <c r="AA29" s="278"/>
      <c r="AB29" s="278"/>
      <c r="AC29" s="278"/>
      <c r="AD29" s="279"/>
      <c r="AE29" s="58"/>
    </row>
    <row r="30" spans="1:31" s="57" customFormat="1" ht="14.1" customHeight="1" x14ac:dyDescent="0.25">
      <c r="A30" s="32" t="s">
        <v>188</v>
      </c>
      <c r="B30" s="96" t="s">
        <v>44</v>
      </c>
      <c r="C30" s="149" t="s">
        <v>104</v>
      </c>
      <c r="D30" s="97"/>
      <c r="E30" s="29"/>
      <c r="F30" s="98"/>
      <c r="G30" s="30"/>
      <c r="H30" s="31"/>
      <c r="I30" s="29"/>
      <c r="J30" s="30"/>
      <c r="K30" s="30"/>
      <c r="L30" s="31"/>
      <c r="M30" s="29"/>
      <c r="N30" s="30"/>
      <c r="O30" s="30"/>
      <c r="P30" s="31"/>
      <c r="Q30" s="29">
        <v>2</v>
      </c>
      <c r="R30" s="30">
        <v>0</v>
      </c>
      <c r="S30" s="30" t="s">
        <v>90</v>
      </c>
      <c r="T30" s="31">
        <v>2</v>
      </c>
      <c r="U30" s="29"/>
      <c r="V30" s="33"/>
      <c r="W30" s="33"/>
      <c r="X30" s="34"/>
      <c r="Y30" s="35"/>
      <c r="Z30" s="33"/>
      <c r="AA30" s="33"/>
      <c r="AB30" s="99"/>
      <c r="AC30" s="87" t="s">
        <v>101</v>
      </c>
      <c r="AD30" s="37" t="s">
        <v>72</v>
      </c>
    </row>
    <row r="31" spans="1:31" s="57" customFormat="1" ht="14.1" customHeight="1" x14ac:dyDescent="0.25">
      <c r="A31" s="32" t="s">
        <v>189</v>
      </c>
      <c r="B31" s="96" t="s">
        <v>45</v>
      </c>
      <c r="C31" s="90" t="s">
        <v>130</v>
      </c>
      <c r="D31" s="96" t="s">
        <v>44</v>
      </c>
      <c r="E31" s="29"/>
      <c r="F31" s="30"/>
      <c r="G31" s="30"/>
      <c r="H31" s="31"/>
      <c r="I31" s="29"/>
      <c r="J31" s="30"/>
      <c r="K31" s="30"/>
      <c r="L31" s="31"/>
      <c r="M31" s="29"/>
      <c r="N31" s="30"/>
      <c r="O31" s="30"/>
      <c r="P31" s="31"/>
      <c r="Q31" s="29"/>
      <c r="R31" s="30"/>
      <c r="S31" s="30"/>
      <c r="T31" s="31"/>
      <c r="U31" s="29">
        <v>2</v>
      </c>
      <c r="V31" s="30">
        <v>0</v>
      </c>
      <c r="W31" s="30" t="s">
        <v>90</v>
      </c>
      <c r="X31" s="31">
        <v>2</v>
      </c>
      <c r="Y31" s="35"/>
      <c r="Z31" s="33"/>
      <c r="AA31" s="33"/>
      <c r="AB31" s="36"/>
      <c r="AC31" s="56" t="s">
        <v>101</v>
      </c>
      <c r="AD31" s="37" t="s">
        <v>72</v>
      </c>
    </row>
    <row r="32" spans="1:31" s="57" customFormat="1" ht="14.1" customHeight="1" x14ac:dyDescent="0.25">
      <c r="A32" s="32" t="s">
        <v>190</v>
      </c>
      <c r="B32" s="96" t="s">
        <v>28</v>
      </c>
      <c r="C32" s="90" t="s">
        <v>105</v>
      </c>
      <c r="D32" s="90"/>
      <c r="E32" s="29">
        <v>2</v>
      </c>
      <c r="F32" s="30">
        <v>0</v>
      </c>
      <c r="G32" s="30" t="s">
        <v>90</v>
      </c>
      <c r="H32" s="31">
        <v>2</v>
      </c>
      <c r="I32" s="29"/>
      <c r="J32" s="30"/>
      <c r="K32" s="30"/>
      <c r="L32" s="31"/>
      <c r="M32" s="29"/>
      <c r="N32" s="30"/>
      <c r="O32" s="30"/>
      <c r="P32" s="31"/>
      <c r="Q32" s="29"/>
      <c r="R32" s="30"/>
      <c r="S32" s="30"/>
      <c r="T32" s="31"/>
      <c r="U32" s="29"/>
      <c r="V32" s="33"/>
      <c r="W32" s="33"/>
      <c r="X32" s="34"/>
      <c r="Y32" s="35"/>
      <c r="Z32" s="33"/>
      <c r="AA32" s="33"/>
      <c r="AB32" s="36"/>
      <c r="AC32" s="56" t="s">
        <v>101</v>
      </c>
      <c r="AD32" s="37" t="s">
        <v>76</v>
      </c>
    </row>
    <row r="33" spans="1:31" s="57" customFormat="1" ht="14.1" customHeight="1" x14ac:dyDescent="0.25">
      <c r="A33" s="32" t="s">
        <v>191</v>
      </c>
      <c r="B33" s="96" t="s">
        <v>46</v>
      </c>
      <c r="C33" s="90" t="s">
        <v>106</v>
      </c>
      <c r="D33" s="97"/>
      <c r="E33" s="29"/>
      <c r="F33" s="30"/>
      <c r="G33" s="30"/>
      <c r="H33" s="31"/>
      <c r="I33" s="29"/>
      <c r="J33" s="30"/>
      <c r="K33" s="30"/>
      <c r="L33" s="31"/>
      <c r="M33" s="29">
        <v>3</v>
      </c>
      <c r="N33" s="30">
        <v>0</v>
      </c>
      <c r="O33" s="30" t="s">
        <v>90</v>
      </c>
      <c r="P33" s="31">
        <v>5</v>
      </c>
      <c r="Q33" s="29"/>
      <c r="R33" s="30"/>
      <c r="S33" s="30"/>
      <c r="T33" s="31"/>
      <c r="U33" s="29"/>
      <c r="V33" s="33"/>
      <c r="W33" s="33"/>
      <c r="X33" s="34"/>
      <c r="Y33" s="35"/>
      <c r="Z33" s="33"/>
      <c r="AA33" s="33"/>
      <c r="AB33" s="36"/>
      <c r="AC33" s="139" t="s">
        <v>30</v>
      </c>
      <c r="AD33" s="37" t="s">
        <v>86</v>
      </c>
    </row>
    <row r="34" spans="1:31" s="57" customFormat="1" ht="14.1" customHeight="1" x14ac:dyDescent="0.25">
      <c r="A34" s="32" t="s">
        <v>192</v>
      </c>
      <c r="B34" s="96" t="s">
        <v>47</v>
      </c>
      <c r="C34" s="90" t="s">
        <v>131</v>
      </c>
      <c r="D34" s="116"/>
      <c r="E34" s="29"/>
      <c r="F34" s="30"/>
      <c r="G34" s="30"/>
      <c r="H34" s="31"/>
      <c r="I34" s="29"/>
      <c r="J34" s="30"/>
      <c r="K34" s="30"/>
      <c r="L34" s="31"/>
      <c r="M34" s="29">
        <v>2</v>
      </c>
      <c r="N34" s="30">
        <v>0</v>
      </c>
      <c r="O34" s="30" t="s">
        <v>90</v>
      </c>
      <c r="P34" s="31">
        <v>2</v>
      </c>
      <c r="Q34" s="29"/>
      <c r="R34" s="30"/>
      <c r="S34" s="30"/>
      <c r="T34" s="31"/>
      <c r="U34" s="29"/>
      <c r="V34" s="33"/>
      <c r="W34" s="33"/>
      <c r="X34" s="34"/>
      <c r="Y34" s="35"/>
      <c r="Z34" s="33"/>
      <c r="AA34" s="33"/>
      <c r="AB34" s="36"/>
      <c r="AC34" s="56" t="s">
        <v>100</v>
      </c>
      <c r="AD34" s="37" t="s">
        <v>73</v>
      </c>
    </row>
    <row r="35" spans="1:31" s="57" customFormat="1" ht="14.1" customHeight="1" thickBot="1" x14ac:dyDescent="0.3">
      <c r="A35" s="32" t="s">
        <v>193</v>
      </c>
      <c r="B35" s="96" t="s">
        <v>48</v>
      </c>
      <c r="C35" s="150" t="s">
        <v>132</v>
      </c>
      <c r="D35" s="96" t="s">
        <v>47</v>
      </c>
      <c r="E35" s="29"/>
      <c r="F35" s="30"/>
      <c r="G35" s="30"/>
      <c r="H35" s="31"/>
      <c r="I35" s="29"/>
      <c r="J35" s="30"/>
      <c r="K35" s="30"/>
      <c r="L35" s="31"/>
      <c r="M35" s="29"/>
      <c r="N35" s="30"/>
      <c r="O35" s="30"/>
      <c r="P35" s="31"/>
      <c r="Q35" s="29">
        <v>2</v>
      </c>
      <c r="R35" s="30">
        <v>0</v>
      </c>
      <c r="S35" s="30" t="s">
        <v>90</v>
      </c>
      <c r="T35" s="31">
        <v>2</v>
      </c>
      <c r="U35" s="29"/>
      <c r="V35" s="33"/>
      <c r="W35" s="33"/>
      <c r="X35" s="34"/>
      <c r="Y35" s="35"/>
      <c r="Z35" s="33"/>
      <c r="AA35" s="33"/>
      <c r="AB35" s="36"/>
      <c r="AC35" s="138" t="s">
        <v>100</v>
      </c>
      <c r="AD35" s="37" t="s">
        <v>73</v>
      </c>
    </row>
    <row r="36" spans="1:31" s="61" customFormat="1" ht="20.100000000000001" customHeight="1" thickBot="1" x14ac:dyDescent="0.3">
      <c r="A36" s="172"/>
      <c r="B36" s="173" t="s">
        <v>9</v>
      </c>
      <c r="C36" s="173"/>
      <c r="D36" s="174">
        <f>+H36+L36+P36+T36+X36+AB36</f>
        <v>15</v>
      </c>
      <c r="E36" s="175">
        <f>SUM(E30:E35)</f>
        <v>2</v>
      </c>
      <c r="F36" s="176">
        <f>SUM(F30:F35)</f>
        <v>0</v>
      </c>
      <c r="G36" s="176"/>
      <c r="H36" s="177">
        <f>SUM(H30:H35)</f>
        <v>2</v>
      </c>
      <c r="I36" s="175"/>
      <c r="J36" s="176"/>
      <c r="K36" s="176"/>
      <c r="L36" s="177"/>
      <c r="M36" s="175">
        <f>SUM(M30:M35)</f>
        <v>5</v>
      </c>
      <c r="N36" s="176">
        <f>SUM(N30:N35)</f>
        <v>0</v>
      </c>
      <c r="O36" s="176"/>
      <c r="P36" s="177">
        <f>SUM(P30:P35)</f>
        <v>7</v>
      </c>
      <c r="Q36" s="175">
        <f>SUM(Q30:Q35)</f>
        <v>4</v>
      </c>
      <c r="R36" s="176">
        <f>SUM(R30:R35)</f>
        <v>0</v>
      </c>
      <c r="S36" s="176"/>
      <c r="T36" s="177">
        <f>SUM(T30:T35)</f>
        <v>4</v>
      </c>
      <c r="U36" s="175">
        <f>SUM(U30:U35)</f>
        <v>2</v>
      </c>
      <c r="V36" s="176">
        <f>SUM(V30:V35)</f>
        <v>0</v>
      </c>
      <c r="W36" s="176"/>
      <c r="X36" s="177">
        <f>SUM(X30:X35)</f>
        <v>2</v>
      </c>
      <c r="Y36" s="175"/>
      <c r="Z36" s="176"/>
      <c r="AA36" s="176"/>
      <c r="AB36" s="177"/>
      <c r="AC36" s="179"/>
      <c r="AD36" s="179"/>
      <c r="AE36" s="60"/>
    </row>
    <row r="37" spans="1:31" s="57" customFormat="1" ht="27.95" customHeight="1" thickBot="1" x14ac:dyDescent="0.3">
      <c r="A37" s="277" t="s">
        <v>153</v>
      </c>
      <c r="B37" s="278"/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/>
      <c r="Z37" s="278"/>
      <c r="AA37" s="278"/>
      <c r="AB37" s="278"/>
      <c r="AC37" s="278"/>
      <c r="AD37" s="279"/>
      <c r="AE37" s="58"/>
    </row>
    <row r="38" spans="1:31" s="57" customFormat="1" ht="14.1" customHeight="1" x14ac:dyDescent="0.25">
      <c r="A38" s="27" t="s">
        <v>194</v>
      </c>
      <c r="B38" s="38" t="s">
        <v>49</v>
      </c>
      <c r="C38" s="38" t="s">
        <v>107</v>
      </c>
      <c r="D38" s="77"/>
      <c r="E38" s="29"/>
      <c r="F38" s="30"/>
      <c r="G38" s="30"/>
      <c r="H38" s="31"/>
      <c r="I38" s="29">
        <v>0</v>
      </c>
      <c r="J38" s="30">
        <v>8</v>
      </c>
      <c r="K38" s="30" t="s">
        <v>89</v>
      </c>
      <c r="L38" s="31">
        <v>10</v>
      </c>
      <c r="M38" s="29"/>
      <c r="N38" s="30"/>
      <c r="O38" s="30"/>
      <c r="P38" s="31"/>
      <c r="Q38" s="29"/>
      <c r="R38" s="30"/>
      <c r="S38" s="30"/>
      <c r="T38" s="31"/>
      <c r="U38" s="29"/>
      <c r="V38" s="33"/>
      <c r="W38" s="33"/>
      <c r="X38" s="34"/>
      <c r="Y38" s="35"/>
      <c r="Z38" s="33"/>
      <c r="AA38" s="33"/>
      <c r="AB38" s="36"/>
      <c r="AC38" s="140" t="s">
        <v>30</v>
      </c>
      <c r="AD38" s="37" t="s">
        <v>86</v>
      </c>
      <c r="AE38" s="58"/>
    </row>
    <row r="39" spans="1:31" s="57" customFormat="1" ht="14.1" customHeight="1" x14ac:dyDescent="0.25">
      <c r="A39" s="27" t="s">
        <v>196</v>
      </c>
      <c r="B39" s="38" t="s">
        <v>50</v>
      </c>
      <c r="C39" s="38" t="s">
        <v>108</v>
      </c>
      <c r="D39" s="38" t="s">
        <v>49</v>
      </c>
      <c r="E39" s="29"/>
      <c r="F39" s="30"/>
      <c r="G39" s="30"/>
      <c r="H39" s="31"/>
      <c r="I39" s="29"/>
      <c r="J39" s="30"/>
      <c r="K39" s="30"/>
      <c r="L39" s="31"/>
      <c r="M39" s="29">
        <v>0</v>
      </c>
      <c r="N39" s="30">
        <v>8</v>
      </c>
      <c r="O39" s="30" t="s">
        <v>89</v>
      </c>
      <c r="P39" s="31">
        <v>10</v>
      </c>
      <c r="Q39" s="29"/>
      <c r="R39" s="30"/>
      <c r="S39" s="30"/>
      <c r="T39" s="31"/>
      <c r="U39" s="29"/>
      <c r="V39" s="33"/>
      <c r="W39" s="33"/>
      <c r="X39" s="34"/>
      <c r="Y39" s="35"/>
      <c r="Z39" s="33"/>
      <c r="AA39" s="33"/>
      <c r="AB39" s="36"/>
      <c r="AC39" s="56" t="s">
        <v>100</v>
      </c>
      <c r="AD39" s="37" t="s">
        <v>82</v>
      </c>
      <c r="AE39" s="58"/>
    </row>
    <row r="40" spans="1:31" s="57" customFormat="1" ht="14.1" customHeight="1" x14ac:dyDescent="0.25">
      <c r="A40" s="27" t="s">
        <v>197</v>
      </c>
      <c r="B40" s="38" t="s">
        <v>51</v>
      </c>
      <c r="C40" s="38" t="s">
        <v>109</v>
      </c>
      <c r="D40" s="38" t="s">
        <v>50</v>
      </c>
      <c r="E40" s="29"/>
      <c r="F40" s="30"/>
      <c r="G40" s="30"/>
      <c r="H40" s="31"/>
      <c r="I40" s="29"/>
      <c r="J40" s="30"/>
      <c r="K40" s="30"/>
      <c r="L40" s="31"/>
      <c r="M40" s="29"/>
      <c r="N40" s="30"/>
      <c r="O40" s="30"/>
      <c r="P40" s="31"/>
      <c r="Q40" s="29">
        <v>0</v>
      </c>
      <c r="R40" s="30">
        <v>8</v>
      </c>
      <c r="S40" s="30" t="s">
        <v>89</v>
      </c>
      <c r="T40" s="31">
        <v>10</v>
      </c>
      <c r="U40" s="29"/>
      <c r="V40" s="33"/>
      <c r="W40" s="33"/>
      <c r="X40" s="34"/>
      <c r="Y40" s="35"/>
      <c r="Z40" s="33"/>
      <c r="AA40" s="33"/>
      <c r="AB40" s="36"/>
      <c r="AC40" s="56" t="s">
        <v>100</v>
      </c>
      <c r="AD40" s="37" t="s">
        <v>85</v>
      </c>
      <c r="AE40" s="58"/>
    </row>
    <row r="41" spans="1:31" s="57" customFormat="1" ht="15" x14ac:dyDescent="0.25">
      <c r="A41" s="27" t="s">
        <v>195</v>
      </c>
      <c r="B41" s="38" t="s">
        <v>52</v>
      </c>
      <c r="C41" s="38" t="s">
        <v>110</v>
      </c>
      <c r="D41" s="38" t="s">
        <v>51</v>
      </c>
      <c r="E41" s="29"/>
      <c r="F41" s="30"/>
      <c r="G41" s="30"/>
      <c r="H41" s="31"/>
      <c r="I41" s="29"/>
      <c r="J41" s="30"/>
      <c r="K41" s="30"/>
      <c r="L41" s="31"/>
      <c r="M41" s="29"/>
      <c r="N41" s="30"/>
      <c r="O41" s="30"/>
      <c r="P41" s="31"/>
      <c r="Q41" s="29"/>
      <c r="R41" s="30"/>
      <c r="S41" s="30"/>
      <c r="T41" s="31"/>
      <c r="U41" s="29">
        <v>0</v>
      </c>
      <c r="V41" s="30">
        <v>8</v>
      </c>
      <c r="W41" s="30" t="s">
        <v>89</v>
      </c>
      <c r="X41" s="31">
        <v>10</v>
      </c>
      <c r="Y41" s="35"/>
      <c r="Z41" s="33"/>
      <c r="AA41" s="33"/>
      <c r="AB41" s="36"/>
      <c r="AC41" s="127" t="s">
        <v>30</v>
      </c>
      <c r="AD41" s="37" t="s">
        <v>81</v>
      </c>
      <c r="AE41" s="58"/>
    </row>
    <row r="42" spans="1:31" s="57" customFormat="1" ht="14.1" customHeight="1" x14ac:dyDescent="0.25">
      <c r="A42" s="27" t="s">
        <v>198</v>
      </c>
      <c r="B42" s="38" t="s">
        <v>53</v>
      </c>
      <c r="C42" s="38" t="s">
        <v>111</v>
      </c>
      <c r="D42" s="77"/>
      <c r="E42" s="29"/>
      <c r="F42" s="30"/>
      <c r="G42" s="30"/>
      <c r="H42" s="31"/>
      <c r="I42" s="29"/>
      <c r="J42" s="30"/>
      <c r="K42" s="30"/>
      <c r="L42" s="31"/>
      <c r="M42" s="29"/>
      <c r="N42" s="30"/>
      <c r="O42" s="30"/>
      <c r="P42" s="31"/>
      <c r="Q42" s="29"/>
      <c r="R42" s="30"/>
      <c r="S42" s="30"/>
      <c r="T42" s="31"/>
      <c r="U42" s="29"/>
      <c r="V42" s="33"/>
      <c r="W42" s="33"/>
      <c r="X42" s="34"/>
      <c r="Y42" s="35">
        <v>0</v>
      </c>
      <c r="Z42" s="33">
        <v>3</v>
      </c>
      <c r="AA42" s="33" t="s">
        <v>89</v>
      </c>
      <c r="AB42" s="36">
        <v>5</v>
      </c>
      <c r="AC42" s="56" t="s">
        <v>100</v>
      </c>
      <c r="AD42" s="37" t="s">
        <v>84</v>
      </c>
      <c r="AE42" s="58"/>
    </row>
    <row r="43" spans="1:31" s="57" customFormat="1" ht="14.1" customHeight="1" thickBot="1" x14ac:dyDescent="0.3">
      <c r="A43" s="27" t="s">
        <v>199</v>
      </c>
      <c r="B43" s="38" t="s">
        <v>54</v>
      </c>
      <c r="C43" s="38" t="s">
        <v>133</v>
      </c>
      <c r="D43" s="77"/>
      <c r="E43" s="29"/>
      <c r="F43" s="30"/>
      <c r="G43" s="30"/>
      <c r="H43" s="31"/>
      <c r="I43" s="29"/>
      <c r="J43" s="30"/>
      <c r="K43" s="30"/>
      <c r="L43" s="31"/>
      <c r="M43" s="29"/>
      <c r="N43" s="30"/>
      <c r="O43" s="30"/>
      <c r="P43" s="31"/>
      <c r="Q43" s="29"/>
      <c r="R43" s="30"/>
      <c r="S43" s="30"/>
      <c r="T43" s="31"/>
      <c r="U43" s="29">
        <v>0</v>
      </c>
      <c r="V43" s="33">
        <v>3</v>
      </c>
      <c r="W43" s="33" t="s">
        <v>89</v>
      </c>
      <c r="X43" s="34">
        <v>5</v>
      </c>
      <c r="Y43" s="35"/>
      <c r="Z43" s="33"/>
      <c r="AA43" s="33"/>
      <c r="AB43" s="36"/>
      <c r="AC43" s="138" t="s">
        <v>100</v>
      </c>
      <c r="AD43" s="37" t="s">
        <v>82</v>
      </c>
      <c r="AE43" s="58"/>
    </row>
    <row r="44" spans="1:31" s="61" customFormat="1" ht="20.100000000000001" customHeight="1" thickBot="1" x14ac:dyDescent="0.3">
      <c r="A44" s="172"/>
      <c r="B44" s="173" t="s">
        <v>9</v>
      </c>
      <c r="C44" s="173"/>
      <c r="D44" s="174">
        <f>+H44+L44+P44+T44+X44+AB44</f>
        <v>50</v>
      </c>
      <c r="E44" s="175"/>
      <c r="F44" s="176"/>
      <c r="G44" s="176"/>
      <c r="H44" s="177"/>
      <c r="I44" s="175">
        <f>SUM(I38:I43)</f>
        <v>0</v>
      </c>
      <c r="J44" s="176">
        <f>SUM(J38:J43)</f>
        <v>8</v>
      </c>
      <c r="K44" s="176"/>
      <c r="L44" s="177">
        <f>SUM(L38:L43)</f>
        <v>10</v>
      </c>
      <c r="M44" s="175">
        <f>SUM(M38:M43)</f>
        <v>0</v>
      </c>
      <c r="N44" s="176">
        <f>SUM(N38:N43)</f>
        <v>8</v>
      </c>
      <c r="O44" s="176"/>
      <c r="P44" s="177">
        <f>SUM(P38:P43)</f>
        <v>10</v>
      </c>
      <c r="Q44" s="175">
        <f>SUM(Q38:Q43)</f>
        <v>0</v>
      </c>
      <c r="R44" s="176">
        <f>SUM(R38:R43)</f>
        <v>8</v>
      </c>
      <c r="S44" s="176"/>
      <c r="T44" s="177">
        <f>SUM(T38:T43)</f>
        <v>10</v>
      </c>
      <c r="U44" s="175">
        <f>SUM(U38:U43)</f>
        <v>0</v>
      </c>
      <c r="V44" s="176">
        <f>SUM(V38:V43)</f>
        <v>11</v>
      </c>
      <c r="W44" s="176"/>
      <c r="X44" s="177">
        <f>SUM(X38:X43)</f>
        <v>15</v>
      </c>
      <c r="Y44" s="175">
        <f>SUM(Y38:Y43)</f>
        <v>0</v>
      </c>
      <c r="Z44" s="176">
        <f>SUM(Z38:Z43)</f>
        <v>3</v>
      </c>
      <c r="AA44" s="176"/>
      <c r="AB44" s="177">
        <f>SUM(AB38:AB43)</f>
        <v>5</v>
      </c>
      <c r="AC44" s="179"/>
      <c r="AD44" s="179"/>
      <c r="AE44" s="60"/>
    </row>
    <row r="45" spans="1:31" ht="27.95" customHeight="1" thickBot="1" x14ac:dyDescent="0.3">
      <c r="A45" s="277" t="s">
        <v>152</v>
      </c>
      <c r="B45" s="278"/>
      <c r="C45" s="278"/>
      <c r="D45" s="278"/>
      <c r="E45" s="278"/>
      <c r="F45" s="278"/>
      <c r="G45" s="278"/>
      <c r="H45" s="278"/>
      <c r="I45" s="278"/>
      <c r="J45" s="278"/>
      <c r="K45" s="278"/>
      <c r="L45" s="278"/>
      <c r="M45" s="278"/>
      <c r="N45" s="278"/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  <c r="AA45" s="278"/>
      <c r="AB45" s="278"/>
      <c r="AC45" s="278"/>
      <c r="AD45" s="279"/>
      <c r="AE45" s="62"/>
    </row>
    <row r="46" spans="1:31" s="63" customFormat="1" ht="14.1" customHeight="1" x14ac:dyDescent="0.25">
      <c r="A46" s="32" t="s">
        <v>200</v>
      </c>
      <c r="B46" s="39" t="s">
        <v>55</v>
      </c>
      <c r="C46" s="39" t="s">
        <v>134</v>
      </c>
      <c r="D46" s="40"/>
      <c r="E46" s="25"/>
      <c r="F46" s="26"/>
      <c r="G46" s="26"/>
      <c r="H46" s="28"/>
      <c r="I46" s="25">
        <v>0</v>
      </c>
      <c r="J46" s="26">
        <v>2</v>
      </c>
      <c r="K46" s="26" t="s">
        <v>89</v>
      </c>
      <c r="L46" s="28">
        <v>2</v>
      </c>
      <c r="M46" s="25"/>
      <c r="N46" s="26"/>
      <c r="O46" s="26"/>
      <c r="P46" s="28"/>
      <c r="Q46" s="25"/>
      <c r="R46" s="26"/>
      <c r="S46" s="26"/>
      <c r="T46" s="28"/>
      <c r="U46" s="41"/>
      <c r="V46" s="42"/>
      <c r="W46" s="42"/>
      <c r="X46" s="43"/>
      <c r="Y46" s="44"/>
      <c r="Z46" s="45"/>
      <c r="AA46" s="45"/>
      <c r="AB46" s="46"/>
      <c r="AC46" s="87" t="s">
        <v>30</v>
      </c>
      <c r="AD46" s="56" t="s">
        <v>83</v>
      </c>
    </row>
    <row r="47" spans="1:31" s="63" customFormat="1" ht="14.1" customHeight="1" x14ac:dyDescent="0.25">
      <c r="A47" s="32" t="s">
        <v>201</v>
      </c>
      <c r="B47" s="39" t="s">
        <v>56</v>
      </c>
      <c r="C47" s="39" t="s">
        <v>112</v>
      </c>
      <c r="D47" s="40"/>
      <c r="E47" s="25"/>
      <c r="F47" s="26"/>
      <c r="G47" s="26"/>
      <c r="H47" s="28"/>
      <c r="I47" s="25">
        <v>0</v>
      </c>
      <c r="J47" s="26">
        <v>3</v>
      </c>
      <c r="K47" s="26" t="s">
        <v>89</v>
      </c>
      <c r="L47" s="28">
        <v>3</v>
      </c>
      <c r="M47" s="25"/>
      <c r="N47" s="26"/>
      <c r="O47" s="26"/>
      <c r="P47" s="28"/>
      <c r="Q47" s="25"/>
      <c r="R47" s="26"/>
      <c r="S47" s="26"/>
      <c r="T47" s="28"/>
      <c r="U47" s="47"/>
      <c r="V47" s="45"/>
      <c r="W47" s="45"/>
      <c r="X47" s="48"/>
      <c r="Y47" s="101"/>
      <c r="Z47" s="102"/>
      <c r="AA47" s="102"/>
      <c r="AB47" s="141"/>
      <c r="AC47" s="56" t="s">
        <v>100</v>
      </c>
      <c r="AD47" s="56" t="s">
        <v>78</v>
      </c>
    </row>
    <row r="48" spans="1:31" s="21" customFormat="1" ht="14.1" customHeight="1" x14ac:dyDescent="0.25">
      <c r="A48" s="32" t="s">
        <v>202</v>
      </c>
      <c r="B48" s="39" t="s">
        <v>57</v>
      </c>
      <c r="C48" s="39" t="s">
        <v>113</v>
      </c>
      <c r="D48" s="39" t="s">
        <v>56</v>
      </c>
      <c r="E48" s="25"/>
      <c r="F48" s="26"/>
      <c r="G48" s="26"/>
      <c r="H48" s="28"/>
      <c r="I48" s="25"/>
      <c r="J48" s="26"/>
      <c r="K48" s="26"/>
      <c r="L48" s="28"/>
      <c r="M48" s="25">
        <v>0</v>
      </c>
      <c r="N48" s="26">
        <v>3</v>
      </c>
      <c r="O48" s="26" t="s">
        <v>89</v>
      </c>
      <c r="P48" s="28">
        <v>5</v>
      </c>
      <c r="Q48" s="25"/>
      <c r="R48" s="26"/>
      <c r="S48" s="26"/>
      <c r="T48" s="28"/>
      <c r="U48" s="25"/>
      <c r="V48" s="45"/>
      <c r="W48" s="45"/>
      <c r="X48" s="48"/>
      <c r="Y48" s="44"/>
      <c r="Z48" s="45"/>
      <c r="AA48" s="45"/>
      <c r="AB48" s="46"/>
      <c r="AC48" s="56" t="s">
        <v>100</v>
      </c>
      <c r="AD48" s="56" t="s">
        <v>78</v>
      </c>
    </row>
    <row r="49" spans="1:31" s="21" customFormat="1" ht="18" customHeight="1" thickBot="1" x14ac:dyDescent="0.3">
      <c r="A49" s="288" t="s">
        <v>204</v>
      </c>
      <c r="B49" s="39" t="s">
        <v>58</v>
      </c>
      <c r="C49" s="237" t="s">
        <v>138</v>
      </c>
      <c r="D49" s="40"/>
      <c r="E49" s="25"/>
      <c r="F49" s="26"/>
      <c r="G49" s="26"/>
      <c r="H49" s="28"/>
      <c r="I49" s="25"/>
      <c r="J49" s="26"/>
      <c r="K49" s="26"/>
      <c r="L49" s="28"/>
      <c r="M49" s="25">
        <v>0</v>
      </c>
      <c r="N49" s="26">
        <v>3</v>
      </c>
      <c r="O49" s="26" t="s">
        <v>89</v>
      </c>
      <c r="P49" s="28">
        <v>5</v>
      </c>
      <c r="Q49" s="25"/>
      <c r="R49" s="26"/>
      <c r="S49" s="26"/>
      <c r="T49" s="28"/>
      <c r="U49" s="25"/>
      <c r="V49" s="45"/>
      <c r="W49" s="45"/>
      <c r="X49" s="48"/>
      <c r="Y49" s="44"/>
      <c r="Z49" s="45"/>
      <c r="AA49" s="45"/>
      <c r="AB49" s="46"/>
      <c r="AC49" s="138" t="s">
        <v>30</v>
      </c>
      <c r="AD49" s="56" t="s">
        <v>81</v>
      </c>
    </row>
    <row r="50" spans="1:31" s="54" customFormat="1" ht="20.100000000000001" customHeight="1" thickBot="1" x14ac:dyDescent="0.3">
      <c r="A50" s="172"/>
      <c r="B50" s="173" t="s">
        <v>9</v>
      </c>
      <c r="C50" s="173"/>
      <c r="D50" s="174">
        <f>+H50+L50+P50+T50+X50+AB50</f>
        <v>15</v>
      </c>
      <c r="E50" s="175"/>
      <c r="F50" s="176"/>
      <c r="G50" s="176"/>
      <c r="H50" s="177"/>
      <c r="I50" s="175">
        <f>SUM(I46:I49)</f>
        <v>0</v>
      </c>
      <c r="J50" s="176">
        <f>SUM(J46:J49)</f>
        <v>5</v>
      </c>
      <c r="K50" s="176"/>
      <c r="L50" s="177">
        <f>SUM(L46:L49)</f>
        <v>5</v>
      </c>
      <c r="M50" s="175">
        <f>SUM(M46:M49)</f>
        <v>0</v>
      </c>
      <c r="N50" s="176">
        <f>SUM(N46:N49)</f>
        <v>6</v>
      </c>
      <c r="O50" s="176"/>
      <c r="P50" s="177">
        <f>SUM(P46:P49)</f>
        <v>10</v>
      </c>
      <c r="Q50" s="175"/>
      <c r="R50" s="176"/>
      <c r="S50" s="176"/>
      <c r="T50" s="177"/>
      <c r="U50" s="175"/>
      <c r="V50" s="176"/>
      <c r="W50" s="176"/>
      <c r="X50" s="177"/>
      <c r="Y50" s="175"/>
      <c r="Z50" s="176"/>
      <c r="AA50" s="176"/>
      <c r="AB50" s="177"/>
      <c r="AC50" s="179"/>
      <c r="AD50" s="179"/>
      <c r="AE50" s="64"/>
    </row>
    <row r="51" spans="1:31" ht="15.75" thickBot="1" x14ac:dyDescent="0.3">
      <c r="A51" s="277" t="s">
        <v>154</v>
      </c>
      <c r="B51" s="278"/>
      <c r="C51" s="278"/>
      <c r="D51" s="278"/>
      <c r="E51" s="278"/>
      <c r="F51" s="278"/>
      <c r="G51" s="278"/>
      <c r="H51" s="278"/>
      <c r="I51" s="278"/>
      <c r="J51" s="278"/>
      <c r="K51" s="278"/>
      <c r="L51" s="278"/>
      <c r="M51" s="278"/>
      <c r="N51" s="278"/>
      <c r="O51" s="278"/>
      <c r="P51" s="278"/>
      <c r="Q51" s="278"/>
      <c r="R51" s="278"/>
      <c r="S51" s="278"/>
      <c r="T51" s="278"/>
      <c r="U51" s="278"/>
      <c r="V51" s="278"/>
      <c r="W51" s="278"/>
      <c r="X51" s="278"/>
      <c r="Y51" s="278"/>
      <c r="Z51" s="278"/>
      <c r="AA51" s="278"/>
      <c r="AB51" s="278"/>
      <c r="AC51" s="278"/>
      <c r="AD51" s="279"/>
      <c r="AE51" s="62"/>
    </row>
    <row r="52" spans="1:31" s="65" customFormat="1" ht="14.1" customHeight="1" x14ac:dyDescent="0.25">
      <c r="A52" s="104" t="s">
        <v>203</v>
      </c>
      <c r="B52" s="49" t="s">
        <v>59</v>
      </c>
      <c r="C52" s="49" t="s">
        <v>114</v>
      </c>
      <c r="D52" s="27"/>
      <c r="E52" s="25"/>
      <c r="F52" s="26"/>
      <c r="G52" s="26"/>
      <c r="H52" s="28"/>
      <c r="I52" s="25">
        <v>0</v>
      </c>
      <c r="J52" s="26">
        <v>4</v>
      </c>
      <c r="K52" s="26" t="s">
        <v>89</v>
      </c>
      <c r="L52" s="28">
        <v>5</v>
      </c>
      <c r="M52" s="25"/>
      <c r="N52" s="26"/>
      <c r="O52" s="26"/>
      <c r="P52" s="28"/>
      <c r="Q52" s="25"/>
      <c r="R52" s="26"/>
      <c r="S52" s="26"/>
      <c r="T52" s="28"/>
      <c r="U52" s="25"/>
      <c r="V52" s="45"/>
      <c r="W52" s="42"/>
      <c r="X52" s="95"/>
      <c r="Y52" s="105"/>
      <c r="Z52" s="42"/>
      <c r="AA52" s="42"/>
      <c r="AB52" s="43"/>
      <c r="AC52" s="109" t="s">
        <v>100</v>
      </c>
      <c r="AD52" s="87" t="s">
        <v>73</v>
      </c>
      <c r="AE52" s="58"/>
    </row>
    <row r="53" spans="1:31" s="65" customFormat="1" ht="14.1" customHeight="1" x14ac:dyDescent="0.25">
      <c r="A53" s="104" t="s">
        <v>205</v>
      </c>
      <c r="B53" s="49" t="s">
        <v>60</v>
      </c>
      <c r="C53" s="49" t="s">
        <v>137</v>
      </c>
      <c r="D53" s="50"/>
      <c r="E53" s="25">
        <v>0</v>
      </c>
      <c r="F53" s="26">
        <v>4</v>
      </c>
      <c r="G53" s="26" t="s">
        <v>89</v>
      </c>
      <c r="H53" s="28">
        <v>5</v>
      </c>
      <c r="I53" s="25"/>
      <c r="J53" s="26"/>
      <c r="K53" s="26"/>
      <c r="L53" s="28"/>
      <c r="M53" s="25"/>
      <c r="N53" s="26"/>
      <c r="O53" s="26"/>
      <c r="P53" s="28"/>
      <c r="Q53" s="25"/>
      <c r="R53" s="26"/>
      <c r="S53" s="26"/>
      <c r="T53" s="28"/>
      <c r="U53" s="25"/>
      <c r="V53" s="45"/>
      <c r="W53" s="45"/>
      <c r="X53" s="46"/>
      <c r="Y53" s="47"/>
      <c r="Z53" s="45"/>
      <c r="AA53" s="45"/>
      <c r="AB53" s="48"/>
      <c r="AC53" s="109" t="s">
        <v>100</v>
      </c>
      <c r="AD53" s="37" t="s">
        <v>82</v>
      </c>
      <c r="AE53" s="58"/>
    </row>
    <row r="54" spans="1:31" s="65" customFormat="1" ht="14.1" customHeight="1" x14ac:dyDescent="0.25">
      <c r="A54" s="51" t="s">
        <v>206</v>
      </c>
      <c r="B54" s="49" t="s">
        <v>29</v>
      </c>
      <c r="C54" s="49" t="s">
        <v>115</v>
      </c>
      <c r="D54" s="50"/>
      <c r="E54" s="25"/>
      <c r="F54" s="26"/>
      <c r="G54" s="26"/>
      <c r="H54" s="28"/>
      <c r="I54" s="25"/>
      <c r="J54" s="26"/>
      <c r="K54" s="26"/>
      <c r="L54" s="28"/>
      <c r="M54" s="25"/>
      <c r="N54" s="26"/>
      <c r="O54" s="26"/>
      <c r="P54" s="28"/>
      <c r="Q54" s="25">
        <v>0</v>
      </c>
      <c r="R54" s="26">
        <v>2</v>
      </c>
      <c r="S54" s="26" t="s">
        <v>89</v>
      </c>
      <c r="T54" s="28">
        <v>2</v>
      </c>
      <c r="U54" s="25"/>
      <c r="V54" s="45"/>
      <c r="W54" s="45"/>
      <c r="X54" s="46"/>
      <c r="Y54" s="47"/>
      <c r="Z54" s="45"/>
      <c r="AA54" s="45"/>
      <c r="AB54" s="48"/>
      <c r="AC54" s="59" t="s">
        <v>30</v>
      </c>
      <c r="AD54" s="37" t="s">
        <v>81</v>
      </c>
      <c r="AE54" s="58"/>
    </row>
    <row r="55" spans="1:31" s="125" customFormat="1" ht="14.1" customHeight="1" x14ac:dyDescent="0.25">
      <c r="A55" s="51" t="s">
        <v>207</v>
      </c>
      <c r="B55" s="49" t="s">
        <v>61</v>
      </c>
      <c r="C55" s="49" t="s">
        <v>135</v>
      </c>
      <c r="D55" s="50"/>
      <c r="E55" s="25"/>
      <c r="F55" s="26"/>
      <c r="G55" s="26"/>
      <c r="H55" s="28"/>
      <c r="I55" s="25"/>
      <c r="J55" s="26"/>
      <c r="K55" s="26"/>
      <c r="L55" s="28"/>
      <c r="M55" s="168"/>
      <c r="N55" s="169"/>
      <c r="O55" s="169"/>
      <c r="P55" s="170"/>
      <c r="Q55" s="25"/>
      <c r="R55" s="26"/>
      <c r="S55" s="26"/>
      <c r="T55" s="28"/>
      <c r="U55" s="25"/>
      <c r="V55" s="45"/>
      <c r="W55" s="45"/>
      <c r="X55" s="46"/>
      <c r="Y55" s="25">
        <v>0</v>
      </c>
      <c r="Z55" s="26">
        <v>3</v>
      </c>
      <c r="AA55" s="26" t="s">
        <v>89</v>
      </c>
      <c r="AB55" s="28">
        <v>3</v>
      </c>
      <c r="AC55" s="109" t="s">
        <v>100</v>
      </c>
      <c r="AD55" s="37" t="s">
        <v>78</v>
      </c>
      <c r="AE55" s="57"/>
    </row>
    <row r="56" spans="1:31" s="65" customFormat="1" ht="14.1" customHeight="1" thickBot="1" x14ac:dyDescent="0.3">
      <c r="A56" s="51" t="s">
        <v>208</v>
      </c>
      <c r="B56" s="49" t="s">
        <v>62</v>
      </c>
      <c r="C56" s="49" t="s">
        <v>116</v>
      </c>
      <c r="D56" s="50"/>
      <c r="E56" s="25"/>
      <c r="F56" s="26"/>
      <c r="G56" s="26"/>
      <c r="H56" s="28"/>
      <c r="I56" s="25"/>
      <c r="J56" s="26"/>
      <c r="K56" s="26"/>
      <c r="L56" s="28"/>
      <c r="M56" s="25"/>
      <c r="N56" s="26"/>
      <c r="O56" s="26"/>
      <c r="P56" s="28"/>
      <c r="Q56" s="25"/>
      <c r="R56" s="26"/>
      <c r="S56" s="26"/>
      <c r="T56" s="28"/>
      <c r="U56" s="25"/>
      <c r="V56" s="45"/>
      <c r="W56" s="45"/>
      <c r="X56" s="46"/>
      <c r="Y56" s="35">
        <v>0</v>
      </c>
      <c r="Z56" s="33">
        <v>3</v>
      </c>
      <c r="AA56" s="33" t="s">
        <v>89</v>
      </c>
      <c r="AB56" s="34">
        <v>5</v>
      </c>
      <c r="AC56" s="109" t="s">
        <v>100</v>
      </c>
      <c r="AD56" s="37" t="s">
        <v>78</v>
      </c>
      <c r="AE56" s="58"/>
    </row>
    <row r="57" spans="1:31" ht="20.100000000000001" customHeight="1" thickBot="1" x14ac:dyDescent="0.3">
      <c r="A57" s="181"/>
      <c r="B57" s="173" t="s">
        <v>9</v>
      </c>
      <c r="C57" s="173"/>
      <c r="D57" s="174">
        <f>+H57+L57+P57+T57+X57+AB57</f>
        <v>20</v>
      </c>
      <c r="E57" s="175">
        <f>SUM(E52:E56)</f>
        <v>0</v>
      </c>
      <c r="F57" s="176">
        <f>SUM(F52:F56)</f>
        <v>4</v>
      </c>
      <c r="G57" s="176"/>
      <c r="H57" s="177">
        <f>SUM(H52:H56)</f>
        <v>5</v>
      </c>
      <c r="I57" s="175">
        <f>SUM(I52:I56)</f>
        <v>0</v>
      </c>
      <c r="J57" s="176">
        <f>SUM(J52:J56)</f>
        <v>4</v>
      </c>
      <c r="K57" s="176"/>
      <c r="L57" s="177">
        <f>SUM(L52:L56)</f>
        <v>5</v>
      </c>
      <c r="M57" s="175">
        <f>SUM(M52:M56)</f>
        <v>0</v>
      </c>
      <c r="N57" s="176">
        <f>SUM(N52:N56)</f>
        <v>0</v>
      </c>
      <c r="O57" s="176"/>
      <c r="P57" s="177">
        <f>SUM(P52:P56)</f>
        <v>0</v>
      </c>
      <c r="Q57" s="175">
        <f>SUM(Q52:Q56)</f>
        <v>0</v>
      </c>
      <c r="R57" s="176">
        <f>SUM(R52:R56)</f>
        <v>2</v>
      </c>
      <c r="S57" s="176"/>
      <c r="T57" s="177">
        <f>SUM(T52:T56)</f>
        <v>2</v>
      </c>
      <c r="U57" s="175"/>
      <c r="V57" s="176"/>
      <c r="W57" s="176"/>
      <c r="X57" s="177"/>
      <c r="Y57" s="175">
        <f>SUM(Y52:Y56)</f>
        <v>0</v>
      </c>
      <c r="Z57" s="176">
        <f>SUM(Z52:Z56)</f>
        <v>6</v>
      </c>
      <c r="AA57" s="176"/>
      <c r="AB57" s="178">
        <f>SUM(AB52:AB56)</f>
        <v>8</v>
      </c>
      <c r="AC57" s="154"/>
      <c r="AD57" s="154"/>
      <c r="AE57" s="62"/>
    </row>
    <row r="58" spans="1:31" ht="27.95" customHeight="1" thickBot="1" x14ac:dyDescent="0.3">
      <c r="A58" s="261" t="s">
        <v>155</v>
      </c>
      <c r="B58" s="263"/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80"/>
      <c r="AE58" s="62"/>
    </row>
    <row r="59" spans="1:31" s="65" customFormat="1" ht="14.1" customHeight="1" x14ac:dyDescent="0.25">
      <c r="A59" s="289" t="s">
        <v>209</v>
      </c>
      <c r="B59" s="87" t="s">
        <v>63</v>
      </c>
      <c r="C59" s="106" t="s">
        <v>117</v>
      </c>
      <c r="D59" s="106"/>
      <c r="E59" s="107"/>
      <c r="F59" s="108"/>
      <c r="G59" s="42"/>
      <c r="H59" s="43"/>
      <c r="I59" s="105"/>
      <c r="J59" s="42"/>
      <c r="K59" s="42"/>
      <c r="L59" s="43"/>
      <c r="M59" s="105"/>
      <c r="N59" s="42"/>
      <c r="O59" s="42"/>
      <c r="P59" s="43"/>
      <c r="Q59" s="105">
        <v>2</v>
      </c>
      <c r="R59" s="42">
        <v>0</v>
      </c>
      <c r="S59" s="42" t="s">
        <v>90</v>
      </c>
      <c r="T59" s="43">
        <v>2</v>
      </c>
      <c r="U59" s="105"/>
      <c r="V59" s="42"/>
      <c r="W59" s="42"/>
      <c r="X59" s="43"/>
      <c r="Y59" s="105"/>
      <c r="Z59" s="42"/>
      <c r="AA59" s="42"/>
      <c r="AB59" s="43"/>
      <c r="AC59" s="109" t="s">
        <v>97</v>
      </c>
      <c r="AD59" s="37" t="s">
        <v>80</v>
      </c>
      <c r="AE59" s="58"/>
    </row>
    <row r="60" spans="1:31" s="65" customFormat="1" ht="14.1" customHeight="1" x14ac:dyDescent="0.25">
      <c r="A60" s="78" t="s">
        <v>210</v>
      </c>
      <c r="B60" s="37" t="s">
        <v>64</v>
      </c>
      <c r="C60" s="103" t="s">
        <v>118</v>
      </c>
      <c r="D60" s="103"/>
      <c r="E60" s="86"/>
      <c r="F60" s="84"/>
      <c r="G60" s="110"/>
      <c r="H60" s="111"/>
      <c r="I60" s="112"/>
      <c r="J60" s="110"/>
      <c r="K60" s="110"/>
      <c r="L60" s="111"/>
      <c r="M60" s="112"/>
      <c r="N60" s="110"/>
      <c r="O60" s="110"/>
      <c r="P60" s="111"/>
      <c r="Q60" s="112"/>
      <c r="R60" s="110"/>
      <c r="S60" s="110"/>
      <c r="T60" s="111"/>
      <c r="U60" s="112"/>
      <c r="V60" s="110"/>
      <c r="W60" s="110"/>
      <c r="X60" s="111"/>
      <c r="Y60" s="112">
        <v>2</v>
      </c>
      <c r="Z60" s="110">
        <v>0</v>
      </c>
      <c r="AA60" s="110" t="s">
        <v>90</v>
      </c>
      <c r="AB60" s="111">
        <v>2</v>
      </c>
      <c r="AC60" s="109" t="s">
        <v>100</v>
      </c>
      <c r="AD60" s="37" t="s">
        <v>78</v>
      </c>
      <c r="AE60" s="58"/>
    </row>
    <row r="61" spans="1:31" s="65" customFormat="1" ht="14.1" customHeight="1" x14ac:dyDescent="0.25">
      <c r="A61" s="78" t="s">
        <v>211</v>
      </c>
      <c r="B61" s="37" t="s">
        <v>65</v>
      </c>
      <c r="C61" s="103" t="s">
        <v>119</v>
      </c>
      <c r="D61" s="103"/>
      <c r="E61" s="86"/>
      <c r="F61" s="84"/>
      <c r="G61" s="110"/>
      <c r="H61" s="111"/>
      <c r="I61" s="112"/>
      <c r="J61" s="110"/>
      <c r="K61" s="110"/>
      <c r="L61" s="111"/>
      <c r="M61" s="112"/>
      <c r="N61" s="110"/>
      <c r="O61" s="110"/>
      <c r="P61" s="111"/>
      <c r="Q61" s="112">
        <v>2</v>
      </c>
      <c r="R61" s="110">
        <v>0</v>
      </c>
      <c r="S61" s="110" t="s">
        <v>90</v>
      </c>
      <c r="T61" s="111">
        <v>2</v>
      </c>
      <c r="U61" s="112"/>
      <c r="V61" s="110"/>
      <c r="W61" s="110"/>
      <c r="X61" s="111"/>
      <c r="Y61" s="112"/>
      <c r="Z61" s="110"/>
      <c r="AA61" s="110"/>
      <c r="AB61" s="111"/>
      <c r="AC61" s="109" t="s">
        <v>100</v>
      </c>
      <c r="AD61" s="37" t="s">
        <v>79</v>
      </c>
      <c r="AE61" s="58"/>
    </row>
    <row r="62" spans="1:31" s="65" customFormat="1" ht="14.1" customHeight="1" x14ac:dyDescent="0.25">
      <c r="A62" s="78" t="s">
        <v>212</v>
      </c>
      <c r="B62" s="37" t="s">
        <v>66</v>
      </c>
      <c r="C62" s="103" t="s">
        <v>120</v>
      </c>
      <c r="D62" s="103"/>
      <c r="E62" s="86"/>
      <c r="F62" s="84"/>
      <c r="G62" s="110"/>
      <c r="H62" s="111"/>
      <c r="I62" s="112"/>
      <c r="J62" s="110"/>
      <c r="K62" s="110"/>
      <c r="L62" s="111"/>
      <c r="M62" s="112"/>
      <c r="N62" s="110"/>
      <c r="O62" s="110"/>
      <c r="P62" s="111"/>
      <c r="Q62" s="112"/>
      <c r="R62" s="110"/>
      <c r="S62" s="110"/>
      <c r="T62" s="111"/>
      <c r="U62" s="112">
        <v>2</v>
      </c>
      <c r="V62" s="110">
        <v>0</v>
      </c>
      <c r="W62" s="110" t="s">
        <v>90</v>
      </c>
      <c r="X62" s="111">
        <v>2</v>
      </c>
      <c r="Y62" s="112"/>
      <c r="Z62" s="110"/>
      <c r="AA62" s="110"/>
      <c r="AB62" s="111"/>
      <c r="AC62" s="109" t="s">
        <v>100</v>
      </c>
      <c r="AD62" s="56" t="s">
        <v>78</v>
      </c>
      <c r="AE62" s="58"/>
    </row>
    <row r="63" spans="1:31" s="65" customFormat="1" ht="14.1" customHeight="1" x14ac:dyDescent="0.25">
      <c r="A63" s="290" t="s">
        <v>179</v>
      </c>
      <c r="B63" s="37" t="s">
        <v>139</v>
      </c>
      <c r="C63" s="103" t="s">
        <v>144</v>
      </c>
      <c r="D63" s="103"/>
      <c r="E63" s="112">
        <v>2</v>
      </c>
      <c r="F63" s="110">
        <v>1</v>
      </c>
      <c r="G63" s="110" t="s">
        <v>90</v>
      </c>
      <c r="H63" s="111">
        <v>3</v>
      </c>
      <c r="I63" s="112"/>
      <c r="J63" s="110"/>
      <c r="K63" s="110"/>
      <c r="L63" s="111"/>
      <c r="M63" s="112"/>
      <c r="N63" s="110"/>
      <c r="O63" s="110"/>
      <c r="P63" s="111"/>
      <c r="Q63" s="112"/>
      <c r="R63" s="110"/>
      <c r="S63" s="110"/>
      <c r="T63" s="111"/>
      <c r="U63" s="112"/>
      <c r="V63" s="110"/>
      <c r="W63" s="110"/>
      <c r="X63" s="111"/>
      <c r="Y63" s="112"/>
      <c r="Z63" s="110"/>
      <c r="AA63" s="110"/>
      <c r="AB63" s="111"/>
      <c r="AC63" s="126" t="s">
        <v>101</v>
      </c>
      <c r="AD63" s="56" t="s">
        <v>72</v>
      </c>
      <c r="AE63" s="58"/>
    </row>
    <row r="64" spans="1:31" s="65" customFormat="1" ht="14.1" customHeight="1" x14ac:dyDescent="0.25">
      <c r="A64" s="78" t="s">
        <v>180</v>
      </c>
      <c r="B64" s="37" t="s">
        <v>140</v>
      </c>
      <c r="C64" s="37" t="s">
        <v>145</v>
      </c>
      <c r="D64" s="37" t="s">
        <v>142</v>
      </c>
      <c r="E64" s="86"/>
      <c r="F64" s="84"/>
      <c r="G64" s="110"/>
      <c r="H64" s="111"/>
      <c r="I64" s="112">
        <v>2</v>
      </c>
      <c r="J64" s="110">
        <v>1</v>
      </c>
      <c r="K64" s="110" t="s">
        <v>90</v>
      </c>
      <c r="L64" s="111">
        <v>3</v>
      </c>
      <c r="M64" s="112"/>
      <c r="N64" s="110"/>
      <c r="O64" s="110"/>
      <c r="P64" s="111"/>
      <c r="Q64" s="112"/>
      <c r="R64" s="110"/>
      <c r="S64" s="110"/>
      <c r="T64" s="111"/>
      <c r="U64" s="112"/>
      <c r="V64" s="110"/>
      <c r="W64" s="110"/>
      <c r="X64" s="111"/>
      <c r="Y64" s="112"/>
      <c r="Z64" s="110"/>
      <c r="AA64" s="110"/>
      <c r="AB64" s="111"/>
      <c r="AC64" s="126" t="s">
        <v>101</v>
      </c>
      <c r="AD64" s="56" t="s">
        <v>72</v>
      </c>
      <c r="AE64" s="58"/>
    </row>
    <row r="65" spans="1:31" s="65" customFormat="1" ht="14.1" customHeight="1" x14ac:dyDescent="0.25">
      <c r="A65" s="78" t="s">
        <v>181</v>
      </c>
      <c r="B65" s="37" t="s">
        <v>141</v>
      </c>
      <c r="C65" s="103" t="s">
        <v>147</v>
      </c>
      <c r="D65" s="103" t="s">
        <v>140</v>
      </c>
      <c r="E65" s="86"/>
      <c r="F65" s="84"/>
      <c r="G65" s="110"/>
      <c r="H65" s="111"/>
      <c r="I65" s="112"/>
      <c r="J65" s="110"/>
      <c r="K65" s="110"/>
      <c r="L65" s="111"/>
      <c r="M65" s="112">
        <v>2</v>
      </c>
      <c r="N65" s="110">
        <v>1</v>
      </c>
      <c r="O65" s="110" t="s">
        <v>90</v>
      </c>
      <c r="P65" s="111">
        <v>3</v>
      </c>
      <c r="Q65" s="112"/>
      <c r="R65" s="110"/>
      <c r="S65" s="110"/>
      <c r="T65" s="111"/>
      <c r="U65" s="112"/>
      <c r="V65" s="110"/>
      <c r="W65" s="110"/>
      <c r="X65" s="111"/>
      <c r="Y65" s="112"/>
      <c r="Z65" s="110"/>
      <c r="AA65" s="110"/>
      <c r="AB65" s="111"/>
      <c r="AC65" s="126" t="s">
        <v>101</v>
      </c>
      <c r="AD65" s="56" t="s">
        <v>72</v>
      </c>
      <c r="AE65" s="58"/>
    </row>
    <row r="66" spans="1:31" s="65" customFormat="1" ht="14.1" customHeight="1" x14ac:dyDescent="0.25">
      <c r="A66" s="78" t="s">
        <v>213</v>
      </c>
      <c r="B66" s="37" t="s">
        <v>67</v>
      </c>
      <c r="C66" s="103" t="s">
        <v>121</v>
      </c>
      <c r="D66" s="103"/>
      <c r="E66" s="86"/>
      <c r="F66" s="84"/>
      <c r="G66" s="110"/>
      <c r="H66" s="111"/>
      <c r="I66" s="112"/>
      <c r="J66" s="110"/>
      <c r="K66" s="110"/>
      <c r="L66" s="111"/>
      <c r="M66" s="112"/>
      <c r="N66" s="110"/>
      <c r="O66" s="110"/>
      <c r="P66" s="111"/>
      <c r="Q66" s="112">
        <v>2</v>
      </c>
      <c r="R66" s="110">
        <v>0</v>
      </c>
      <c r="S66" s="110" t="s">
        <v>90</v>
      </c>
      <c r="T66" s="111">
        <v>2</v>
      </c>
      <c r="U66" s="112"/>
      <c r="V66" s="110"/>
      <c r="W66" s="110"/>
      <c r="X66" s="111"/>
      <c r="Y66" s="112"/>
      <c r="Z66" s="110"/>
      <c r="AA66" s="110"/>
      <c r="AB66" s="111"/>
      <c r="AC66" s="126" t="s">
        <v>97</v>
      </c>
      <c r="AD66" s="56" t="s">
        <v>77</v>
      </c>
      <c r="AE66" s="58"/>
    </row>
    <row r="67" spans="1:31" s="65" customFormat="1" ht="14.1" customHeight="1" x14ac:dyDescent="0.25">
      <c r="A67" s="291" t="s">
        <v>214</v>
      </c>
      <c r="B67" s="37" t="s">
        <v>68</v>
      </c>
      <c r="C67" s="103" t="s">
        <v>122</v>
      </c>
      <c r="D67" s="103"/>
      <c r="E67" s="86"/>
      <c r="F67" s="84"/>
      <c r="G67" s="110"/>
      <c r="H67" s="111"/>
      <c r="I67" s="112"/>
      <c r="J67" s="110"/>
      <c r="K67" s="110"/>
      <c r="L67" s="111"/>
      <c r="M67" s="112"/>
      <c r="N67" s="110"/>
      <c r="O67" s="110"/>
      <c r="P67" s="111"/>
      <c r="Q67" s="112"/>
      <c r="R67" s="110"/>
      <c r="S67" s="110"/>
      <c r="T67" s="111"/>
      <c r="U67" s="155">
        <v>2</v>
      </c>
      <c r="V67" s="156">
        <v>0</v>
      </c>
      <c r="W67" s="156" t="s">
        <v>90</v>
      </c>
      <c r="X67" s="157">
        <v>2</v>
      </c>
      <c r="Y67" s="112"/>
      <c r="Z67" s="110"/>
      <c r="AA67" s="110"/>
      <c r="AB67" s="111"/>
      <c r="AC67" s="126" t="s">
        <v>101</v>
      </c>
      <c r="AD67" s="56" t="s">
        <v>76</v>
      </c>
      <c r="AE67" s="58"/>
    </row>
    <row r="68" spans="1:31" s="65" customFormat="1" ht="14.1" customHeight="1" x14ac:dyDescent="0.25">
      <c r="A68" s="78" t="s">
        <v>182</v>
      </c>
      <c r="B68" s="37" t="s">
        <v>143</v>
      </c>
      <c r="C68" s="103" t="s">
        <v>146</v>
      </c>
      <c r="D68" s="103" t="s">
        <v>141</v>
      </c>
      <c r="E68" s="86"/>
      <c r="F68" s="84"/>
      <c r="G68" s="110"/>
      <c r="H68" s="111"/>
      <c r="I68" s="112"/>
      <c r="J68" s="110"/>
      <c r="K68" s="110"/>
      <c r="L68" s="111"/>
      <c r="M68" s="112"/>
      <c r="N68" s="110"/>
      <c r="O68" s="110"/>
      <c r="P68" s="111"/>
      <c r="Q68" s="112">
        <v>2</v>
      </c>
      <c r="R68" s="110">
        <v>1</v>
      </c>
      <c r="S68" s="110" t="s">
        <v>90</v>
      </c>
      <c r="T68" s="111">
        <v>3</v>
      </c>
      <c r="U68" s="112"/>
      <c r="V68" s="110"/>
      <c r="W68" s="110"/>
      <c r="X68" s="111"/>
      <c r="Y68" s="112"/>
      <c r="Z68" s="110"/>
      <c r="AA68" s="110"/>
      <c r="AB68" s="111"/>
      <c r="AC68" s="126" t="s">
        <v>101</v>
      </c>
      <c r="AD68" s="56" t="s">
        <v>72</v>
      </c>
      <c r="AE68" s="58"/>
    </row>
    <row r="69" spans="1:31" s="65" customFormat="1" ht="14.1" customHeight="1" x14ac:dyDescent="0.25">
      <c r="A69" s="78" t="s">
        <v>183</v>
      </c>
      <c r="B69" s="37" t="s">
        <v>148</v>
      </c>
      <c r="C69" s="103" t="s">
        <v>149</v>
      </c>
      <c r="D69" s="37" t="s">
        <v>143</v>
      </c>
      <c r="E69" s="86"/>
      <c r="F69" s="84"/>
      <c r="G69" s="110"/>
      <c r="H69" s="111"/>
      <c r="I69" s="112"/>
      <c r="J69" s="110"/>
      <c r="K69" s="110"/>
      <c r="L69" s="111"/>
      <c r="M69" s="112"/>
      <c r="N69" s="110"/>
      <c r="O69" s="110"/>
      <c r="P69" s="111"/>
      <c r="Q69" s="112"/>
      <c r="R69" s="110"/>
      <c r="S69" s="110"/>
      <c r="T69" s="111"/>
      <c r="U69" s="112">
        <v>2</v>
      </c>
      <c r="V69" s="110">
        <v>1</v>
      </c>
      <c r="W69" s="110" t="s">
        <v>90</v>
      </c>
      <c r="X69" s="111">
        <v>3</v>
      </c>
      <c r="Y69" s="112"/>
      <c r="Z69" s="110"/>
      <c r="AA69" s="110"/>
      <c r="AB69" s="111"/>
      <c r="AC69" s="126" t="s">
        <v>101</v>
      </c>
      <c r="AD69" s="56" t="s">
        <v>173</v>
      </c>
      <c r="AE69" s="58"/>
    </row>
    <row r="70" spans="1:31" s="65" customFormat="1" ht="14.1" customHeight="1" x14ac:dyDescent="0.25">
      <c r="A70" s="78" t="s">
        <v>215</v>
      </c>
      <c r="B70" s="37" t="s">
        <v>69</v>
      </c>
      <c r="C70" s="103" t="s">
        <v>123</v>
      </c>
      <c r="D70" s="103"/>
      <c r="E70" s="86"/>
      <c r="F70" s="84"/>
      <c r="G70" s="110"/>
      <c r="H70" s="111"/>
      <c r="I70" s="112"/>
      <c r="J70" s="110"/>
      <c r="K70" s="110"/>
      <c r="L70" s="111"/>
      <c r="M70" s="112"/>
      <c r="N70" s="110"/>
      <c r="O70" s="110"/>
      <c r="P70" s="111"/>
      <c r="Q70" s="112">
        <v>2</v>
      </c>
      <c r="R70" s="110">
        <v>0</v>
      </c>
      <c r="S70" s="110" t="s">
        <v>90</v>
      </c>
      <c r="T70" s="111">
        <v>2</v>
      </c>
      <c r="U70" s="112"/>
      <c r="V70" s="110"/>
      <c r="W70" s="110"/>
      <c r="X70" s="111"/>
      <c r="Y70" s="112"/>
      <c r="Z70" s="110"/>
      <c r="AA70" s="110"/>
      <c r="AB70" s="111"/>
      <c r="AC70" s="126" t="s">
        <v>98</v>
      </c>
      <c r="AD70" s="56" t="s">
        <v>75</v>
      </c>
      <c r="AE70" s="58"/>
    </row>
    <row r="71" spans="1:31" s="65" customFormat="1" ht="14.1" customHeight="1" x14ac:dyDescent="0.25">
      <c r="A71" s="78" t="s">
        <v>184</v>
      </c>
      <c r="B71" s="37" t="s">
        <v>70</v>
      </c>
      <c r="C71" s="103" t="s">
        <v>124</v>
      </c>
      <c r="D71" s="103"/>
      <c r="E71" s="86"/>
      <c r="F71" s="84"/>
      <c r="G71" s="110"/>
      <c r="H71" s="111"/>
      <c r="I71" s="112"/>
      <c r="J71" s="110"/>
      <c r="K71" s="110"/>
      <c r="L71" s="111"/>
      <c r="M71" s="112"/>
      <c r="N71" s="110"/>
      <c r="O71" s="110"/>
      <c r="P71" s="111"/>
      <c r="Q71" s="112">
        <v>2</v>
      </c>
      <c r="R71" s="110">
        <v>0</v>
      </c>
      <c r="S71" s="110" t="s">
        <v>90</v>
      </c>
      <c r="T71" s="111">
        <v>2</v>
      </c>
      <c r="U71" s="112"/>
      <c r="V71" s="110"/>
      <c r="W71" s="110"/>
      <c r="X71" s="111"/>
      <c r="Y71" s="112"/>
      <c r="Z71" s="110"/>
      <c r="AA71" s="110"/>
      <c r="AB71" s="111"/>
      <c r="AC71" s="126" t="s">
        <v>97</v>
      </c>
      <c r="AD71" s="56" t="s">
        <v>74</v>
      </c>
      <c r="AE71" s="58"/>
    </row>
    <row r="72" spans="1:31" s="65" customFormat="1" ht="14.1" customHeight="1" x14ac:dyDescent="0.25">
      <c r="A72" s="78" t="s">
        <v>216</v>
      </c>
      <c r="B72" s="37" t="s">
        <v>71</v>
      </c>
      <c r="C72" s="103" t="s">
        <v>125</v>
      </c>
      <c r="D72" s="103"/>
      <c r="E72" s="86"/>
      <c r="F72" s="84"/>
      <c r="G72" s="110"/>
      <c r="H72" s="111"/>
      <c r="I72" s="112"/>
      <c r="J72" s="110"/>
      <c r="K72" s="110"/>
      <c r="L72" s="111"/>
      <c r="M72" s="112"/>
      <c r="N72" s="110"/>
      <c r="O72" s="110"/>
      <c r="P72" s="111"/>
      <c r="Q72" s="112"/>
      <c r="R72" s="110"/>
      <c r="S72" s="110"/>
      <c r="T72" s="111"/>
      <c r="U72" s="155">
        <v>2</v>
      </c>
      <c r="V72" s="156">
        <v>0</v>
      </c>
      <c r="W72" s="156" t="s">
        <v>90</v>
      </c>
      <c r="X72" s="157">
        <v>2</v>
      </c>
      <c r="Y72" s="112"/>
      <c r="Z72" s="110"/>
      <c r="AA72" s="110"/>
      <c r="AB72" s="111"/>
      <c r="AC72" s="109" t="s">
        <v>100</v>
      </c>
      <c r="AD72" s="56" t="s">
        <v>73</v>
      </c>
      <c r="AE72" s="58"/>
    </row>
    <row r="73" spans="1:31" s="65" customFormat="1" ht="14.1" customHeight="1" thickBot="1" x14ac:dyDescent="0.3">
      <c r="A73" s="292" t="s">
        <v>217</v>
      </c>
      <c r="B73" s="127" t="s">
        <v>27</v>
      </c>
      <c r="C73" s="128" t="s">
        <v>126</v>
      </c>
      <c r="D73" s="128"/>
      <c r="E73" s="131">
        <v>2</v>
      </c>
      <c r="F73" s="129">
        <v>0</v>
      </c>
      <c r="G73" s="129" t="s">
        <v>90</v>
      </c>
      <c r="H73" s="130">
        <v>2</v>
      </c>
      <c r="I73" s="131"/>
      <c r="J73" s="129"/>
      <c r="K73" s="129"/>
      <c r="L73" s="130"/>
      <c r="M73" s="131"/>
      <c r="N73" s="129"/>
      <c r="O73" s="129"/>
      <c r="P73" s="130"/>
      <c r="Q73" s="131"/>
      <c r="R73" s="129"/>
      <c r="S73" s="129"/>
      <c r="T73" s="130"/>
      <c r="U73" s="131"/>
      <c r="V73" s="129"/>
      <c r="W73" s="129"/>
      <c r="X73" s="130"/>
      <c r="Y73" s="131"/>
      <c r="Z73" s="129"/>
      <c r="AA73" s="129"/>
      <c r="AB73" s="130"/>
      <c r="AC73" s="132" t="s">
        <v>101</v>
      </c>
      <c r="AD73" s="133" t="s">
        <v>72</v>
      </c>
      <c r="AE73" s="58"/>
    </row>
    <row r="74" spans="1:31" s="65" customFormat="1" ht="19.5" customHeight="1" thickBot="1" x14ac:dyDescent="0.3">
      <c r="A74" s="293"/>
      <c r="B74" s="173" t="s">
        <v>9</v>
      </c>
      <c r="C74" s="182"/>
      <c r="D74" s="183">
        <f>+H74+L74+P74+T74+X74+AB74</f>
        <v>35</v>
      </c>
      <c r="E74" s="184">
        <f>SUM(E59:E73)</f>
        <v>4</v>
      </c>
      <c r="F74" s="185">
        <f>SUM(F59:F73)</f>
        <v>1</v>
      </c>
      <c r="G74" s="185"/>
      <c r="H74" s="186">
        <f>SUM(H59:H73)</f>
        <v>5</v>
      </c>
      <c r="I74" s="184">
        <f>SUM(I59:I73)</f>
        <v>2</v>
      </c>
      <c r="J74" s="185">
        <f>SUM(J59:J73)</f>
        <v>1</v>
      </c>
      <c r="K74" s="185"/>
      <c r="L74" s="186">
        <f>SUM(L59:L73)</f>
        <v>3</v>
      </c>
      <c r="M74" s="184">
        <f>SUM(M59:M73)</f>
        <v>2</v>
      </c>
      <c r="N74" s="185">
        <f>SUM(N59:N73)</f>
        <v>1</v>
      </c>
      <c r="O74" s="185"/>
      <c r="P74" s="186">
        <f>SUM(P59:P73)</f>
        <v>3</v>
      </c>
      <c r="Q74" s="184">
        <f>SUM(Q59:Q73)</f>
        <v>12</v>
      </c>
      <c r="R74" s="185">
        <f>SUM(R59:R73)</f>
        <v>1</v>
      </c>
      <c r="S74" s="185"/>
      <c r="T74" s="186">
        <f>SUM(T59:T73)</f>
        <v>13</v>
      </c>
      <c r="U74" s="184">
        <f>SUM(U59:U73)</f>
        <v>8</v>
      </c>
      <c r="V74" s="185">
        <f>SUM(V59:V73)</f>
        <v>1</v>
      </c>
      <c r="W74" s="185"/>
      <c r="X74" s="186">
        <f>SUM(X59:X73)</f>
        <v>9</v>
      </c>
      <c r="Y74" s="184">
        <f>SUM(Y59:Y73)</f>
        <v>2</v>
      </c>
      <c r="Z74" s="185">
        <f>SUM(Z59:Z73)</f>
        <v>0</v>
      </c>
      <c r="AA74" s="185"/>
      <c r="AB74" s="186">
        <f>SUM(AB59:AB73)</f>
        <v>2</v>
      </c>
      <c r="AC74" s="153"/>
      <c r="AD74" s="154"/>
      <c r="AE74" s="58"/>
    </row>
    <row r="75" spans="1:31" ht="27.95" customHeight="1" thickBot="1" x14ac:dyDescent="0.3">
      <c r="A75" s="261" t="s">
        <v>41</v>
      </c>
      <c r="B75" s="263"/>
      <c r="C75" s="263"/>
      <c r="D75" s="263"/>
      <c r="E75" s="263"/>
      <c r="F75" s="263"/>
      <c r="G75" s="263"/>
      <c r="H75" s="263"/>
      <c r="I75" s="263"/>
      <c r="J75" s="263"/>
      <c r="K75" s="263"/>
      <c r="L75" s="263"/>
      <c r="M75" s="263"/>
      <c r="N75" s="263"/>
      <c r="O75" s="263"/>
      <c r="P75" s="263"/>
      <c r="Q75" s="263"/>
      <c r="R75" s="263"/>
      <c r="S75" s="263"/>
      <c r="T75" s="263"/>
      <c r="U75" s="263"/>
      <c r="V75" s="263"/>
      <c r="W75" s="263"/>
      <c r="X75" s="263"/>
      <c r="Y75" s="263"/>
      <c r="Z75" s="263"/>
      <c r="AA75" s="263"/>
      <c r="AB75" s="263"/>
      <c r="AC75" s="263"/>
      <c r="AD75" s="280"/>
      <c r="AE75" s="62"/>
    </row>
    <row r="76" spans="1:31" s="65" customFormat="1" ht="14.1" customHeight="1" x14ac:dyDescent="0.25">
      <c r="A76" s="294" t="s">
        <v>218</v>
      </c>
      <c r="B76" s="87" t="s">
        <v>91</v>
      </c>
      <c r="C76" s="113" t="s">
        <v>127</v>
      </c>
      <c r="D76" s="113"/>
      <c r="E76" s="105"/>
      <c r="F76" s="42"/>
      <c r="G76" s="42"/>
      <c r="H76" s="43"/>
      <c r="I76" s="105"/>
      <c r="J76" s="42"/>
      <c r="K76" s="42"/>
      <c r="L76" s="43"/>
      <c r="M76" s="105"/>
      <c r="N76" s="42"/>
      <c r="O76" s="42"/>
      <c r="P76" s="43"/>
      <c r="Q76" s="114"/>
      <c r="R76" s="42"/>
      <c r="S76" s="42"/>
      <c r="T76" s="115"/>
      <c r="U76" s="105"/>
      <c r="V76" s="42"/>
      <c r="W76" s="42"/>
      <c r="X76" s="43"/>
      <c r="Y76" s="114">
        <v>0</v>
      </c>
      <c r="Z76" s="42">
        <v>0</v>
      </c>
      <c r="AA76" s="42" t="s">
        <v>89</v>
      </c>
      <c r="AB76" s="43">
        <v>5</v>
      </c>
      <c r="AC76" s="87" t="s">
        <v>100</v>
      </c>
      <c r="AD76" s="87"/>
      <c r="AE76" s="58"/>
    </row>
    <row r="77" spans="1:31" s="65" customFormat="1" ht="14.1" customHeight="1" thickBot="1" x14ac:dyDescent="0.3">
      <c r="A77" s="294" t="s">
        <v>219</v>
      </c>
      <c r="B77" s="138" t="s">
        <v>92</v>
      </c>
      <c r="C77" s="144" t="s">
        <v>128</v>
      </c>
      <c r="D77" s="100"/>
      <c r="E77" s="47"/>
      <c r="F77" s="45"/>
      <c r="G77" s="45"/>
      <c r="H77" s="48"/>
      <c r="I77" s="47"/>
      <c r="J77" s="45"/>
      <c r="K77" s="45"/>
      <c r="L77" s="48"/>
      <c r="M77" s="47"/>
      <c r="N77" s="45"/>
      <c r="O77" s="45"/>
      <c r="P77" s="48"/>
      <c r="Q77" s="44"/>
      <c r="R77" s="45"/>
      <c r="S77" s="45"/>
      <c r="T77" s="46"/>
      <c r="U77" s="47"/>
      <c r="V77" s="45"/>
      <c r="W77" s="45"/>
      <c r="X77" s="48"/>
      <c r="Y77" s="135">
        <v>0</v>
      </c>
      <c r="Z77" s="33">
        <v>0</v>
      </c>
      <c r="AA77" s="33" t="s">
        <v>89</v>
      </c>
      <c r="AB77" s="34">
        <v>5</v>
      </c>
      <c r="AC77" s="138" t="s">
        <v>100</v>
      </c>
      <c r="AD77" s="138"/>
      <c r="AE77" s="58"/>
    </row>
    <row r="78" spans="1:31" ht="20.100000000000001" customHeight="1" thickBot="1" x14ac:dyDescent="0.3">
      <c r="A78" s="181"/>
      <c r="B78" s="173" t="s">
        <v>9</v>
      </c>
      <c r="C78" s="173"/>
      <c r="D78" s="174">
        <v>10</v>
      </c>
      <c r="E78" s="175"/>
      <c r="F78" s="176"/>
      <c r="G78" s="176"/>
      <c r="H78" s="177"/>
      <c r="I78" s="175"/>
      <c r="J78" s="176"/>
      <c r="K78" s="176"/>
      <c r="L78" s="177"/>
      <c r="M78" s="175"/>
      <c r="N78" s="176"/>
      <c r="O78" s="176"/>
      <c r="P78" s="177"/>
      <c r="Q78" s="175"/>
      <c r="R78" s="176"/>
      <c r="S78" s="176"/>
      <c r="T78" s="177"/>
      <c r="U78" s="175"/>
      <c r="V78" s="176"/>
      <c r="W78" s="176"/>
      <c r="X78" s="177"/>
      <c r="Y78" s="175">
        <v>0</v>
      </c>
      <c r="Z78" s="176">
        <v>0</v>
      </c>
      <c r="AA78" s="176"/>
      <c r="AB78" s="178">
        <v>10</v>
      </c>
      <c r="AC78" s="154"/>
      <c r="AD78" s="154"/>
    </row>
    <row r="79" spans="1:31" ht="27.75" customHeight="1" thickBot="1" x14ac:dyDescent="0.3">
      <c r="A79" s="261" t="s">
        <v>96</v>
      </c>
      <c r="B79" s="262"/>
      <c r="C79" s="263"/>
      <c r="D79" s="263"/>
      <c r="E79" s="262"/>
      <c r="F79" s="262"/>
      <c r="G79" s="262"/>
      <c r="H79" s="262"/>
      <c r="I79" s="263"/>
      <c r="J79" s="263"/>
      <c r="K79" s="263"/>
      <c r="L79" s="263"/>
      <c r="M79" s="263"/>
      <c r="N79" s="263"/>
      <c r="O79" s="263"/>
      <c r="P79" s="263"/>
      <c r="Q79" s="263"/>
      <c r="R79" s="263"/>
      <c r="S79" s="263"/>
      <c r="T79" s="263"/>
      <c r="U79" s="263"/>
      <c r="V79" s="263"/>
      <c r="W79" s="263"/>
      <c r="X79" s="263"/>
      <c r="Y79" s="263"/>
      <c r="Z79" s="263"/>
      <c r="AA79" s="263"/>
      <c r="AB79" s="263"/>
      <c r="AC79" s="263"/>
      <c r="AD79" s="264"/>
    </row>
    <row r="80" spans="1:31" ht="14.1" customHeight="1" x14ac:dyDescent="0.25">
      <c r="A80" s="238" t="s">
        <v>156</v>
      </c>
      <c r="B80" s="246" t="s">
        <v>157</v>
      </c>
      <c r="C80" s="243" t="s">
        <v>158</v>
      </c>
      <c r="D80" s="187"/>
      <c r="E80" s="188"/>
      <c r="F80" s="189"/>
      <c r="G80" s="189"/>
      <c r="H80" s="190"/>
      <c r="I80" s="191"/>
      <c r="J80" s="189"/>
      <c r="K80" s="189"/>
      <c r="L80" s="190"/>
      <c r="M80" s="192"/>
      <c r="N80" s="193"/>
      <c r="O80" s="193"/>
      <c r="P80" s="194"/>
      <c r="Q80" s="195"/>
      <c r="R80" s="193"/>
      <c r="S80" s="193"/>
      <c r="T80" s="196"/>
      <c r="U80" s="188">
        <v>0</v>
      </c>
      <c r="V80" s="197">
        <v>4</v>
      </c>
      <c r="W80" s="197" t="s">
        <v>89</v>
      </c>
      <c r="X80" s="198">
        <v>2</v>
      </c>
      <c r="Y80" s="199"/>
      <c r="Z80" s="197"/>
      <c r="AA80" s="197"/>
      <c r="AB80" s="200"/>
      <c r="AC80" s="201" t="s">
        <v>30</v>
      </c>
      <c r="AD80" s="87" t="s">
        <v>81</v>
      </c>
    </row>
    <row r="81" spans="1:31" ht="14.1" customHeight="1" x14ac:dyDescent="0.25">
      <c r="A81" s="295" t="s">
        <v>163</v>
      </c>
      <c r="B81" s="37" t="s">
        <v>164</v>
      </c>
      <c r="C81" s="59"/>
      <c r="D81" s="100"/>
      <c r="E81" s="47"/>
      <c r="F81" s="45"/>
      <c r="G81" s="45"/>
      <c r="H81" s="48"/>
      <c r="I81" s="44"/>
      <c r="J81" s="45"/>
      <c r="K81" s="45"/>
      <c r="L81" s="48"/>
      <c r="M81" s="44"/>
      <c r="N81" s="45"/>
      <c r="O81" s="45"/>
      <c r="P81" s="46"/>
      <c r="Q81" s="47"/>
      <c r="R81" s="45"/>
      <c r="S81" s="45"/>
      <c r="T81" s="46"/>
      <c r="U81" s="47">
        <v>0</v>
      </c>
      <c r="V81" s="45">
        <v>3</v>
      </c>
      <c r="W81" s="45" t="s">
        <v>89</v>
      </c>
      <c r="X81" s="48">
        <v>2</v>
      </c>
      <c r="Y81" s="47"/>
      <c r="Z81" s="45"/>
      <c r="AA81" s="45"/>
      <c r="AB81" s="48"/>
      <c r="AC81" s="59" t="s">
        <v>100</v>
      </c>
      <c r="AD81" s="37" t="s">
        <v>174</v>
      </c>
    </row>
    <row r="82" spans="1:31" s="65" customFormat="1" ht="14.1" customHeight="1" x14ac:dyDescent="0.25">
      <c r="A82" s="239" t="s">
        <v>165</v>
      </c>
      <c r="B82" s="90" t="s">
        <v>166</v>
      </c>
      <c r="C82" s="50"/>
      <c r="D82" s="160"/>
      <c r="E82" s="25"/>
      <c r="F82" s="26"/>
      <c r="G82" s="26"/>
      <c r="H82" s="28"/>
      <c r="I82" s="161"/>
      <c r="J82" s="26"/>
      <c r="K82" s="26"/>
      <c r="L82" s="162"/>
      <c r="M82" s="161">
        <v>0</v>
      </c>
      <c r="N82" s="26">
        <v>2</v>
      </c>
      <c r="O82" s="26" t="s">
        <v>89</v>
      </c>
      <c r="P82" s="28">
        <v>2</v>
      </c>
      <c r="Q82" s="25"/>
      <c r="R82" s="26"/>
      <c r="S82" s="26"/>
      <c r="T82" s="91"/>
      <c r="U82" s="47"/>
      <c r="V82" s="45"/>
      <c r="W82" s="46"/>
      <c r="X82" s="48"/>
      <c r="Y82" s="47"/>
      <c r="Z82" s="45"/>
      <c r="AA82" s="45"/>
      <c r="AB82" s="163"/>
      <c r="AC82" s="159" t="s">
        <v>100</v>
      </c>
      <c r="AD82" s="37" t="s">
        <v>79</v>
      </c>
      <c r="AE82" s="165"/>
    </row>
    <row r="83" spans="1:31" s="65" customFormat="1" ht="14.1" customHeight="1" x14ac:dyDescent="0.25">
      <c r="A83" s="240" t="s">
        <v>167</v>
      </c>
      <c r="B83" s="90" t="s">
        <v>168</v>
      </c>
      <c r="C83" s="244"/>
      <c r="D83" s="160"/>
      <c r="E83" s="25"/>
      <c r="F83" s="26"/>
      <c r="G83" s="26"/>
      <c r="H83" s="28"/>
      <c r="I83" s="161"/>
      <c r="J83" s="26"/>
      <c r="K83" s="26"/>
      <c r="L83" s="162"/>
      <c r="M83" s="161"/>
      <c r="N83" s="26"/>
      <c r="O83" s="26"/>
      <c r="P83" s="28"/>
      <c r="Q83" s="25">
        <v>0</v>
      </c>
      <c r="R83" s="26">
        <v>2</v>
      </c>
      <c r="S83" s="26" t="s">
        <v>89</v>
      </c>
      <c r="T83" s="91">
        <v>2</v>
      </c>
      <c r="U83" s="47"/>
      <c r="V83" s="45"/>
      <c r="W83" s="46"/>
      <c r="X83" s="48"/>
      <c r="Y83" s="47"/>
      <c r="Z83" s="45"/>
      <c r="AA83" s="45"/>
      <c r="AB83" s="163"/>
      <c r="AC83" s="159" t="s">
        <v>100</v>
      </c>
      <c r="AD83" s="37" t="s">
        <v>79</v>
      </c>
      <c r="AE83" s="165"/>
    </row>
    <row r="84" spans="1:31" s="164" customFormat="1" ht="16.5" thickBot="1" x14ac:dyDescent="0.3">
      <c r="A84" s="241" t="s">
        <v>169</v>
      </c>
      <c r="B84" s="247" t="s">
        <v>170</v>
      </c>
      <c r="C84" s="245" t="s">
        <v>171</v>
      </c>
      <c r="D84" s="202"/>
      <c r="E84" s="203"/>
      <c r="F84" s="204"/>
      <c r="G84" s="204"/>
      <c r="H84" s="205"/>
      <c r="I84" s="206"/>
      <c r="J84" s="207"/>
      <c r="K84" s="207"/>
      <c r="L84" s="208"/>
      <c r="M84" s="206"/>
      <c r="N84" s="207"/>
      <c r="O84" s="207"/>
      <c r="P84" s="208"/>
      <c r="Q84" s="206"/>
      <c r="R84" s="207"/>
      <c r="S84" s="207"/>
      <c r="T84" s="208"/>
      <c r="U84" s="206"/>
      <c r="V84" s="209"/>
      <c r="W84" s="209"/>
      <c r="X84" s="210"/>
      <c r="Y84" s="211">
        <v>0</v>
      </c>
      <c r="Z84" s="209">
        <v>4</v>
      </c>
      <c r="AA84" s="209" t="s">
        <v>89</v>
      </c>
      <c r="AB84" s="212">
        <v>2</v>
      </c>
      <c r="AC84" s="201" t="s">
        <v>30</v>
      </c>
      <c r="AD84" s="158" t="s">
        <v>172</v>
      </c>
      <c r="AE84" s="166"/>
    </row>
    <row r="85" spans="1:31" ht="14.1" customHeight="1" thickBot="1" x14ac:dyDescent="0.3">
      <c r="A85" s="242"/>
      <c r="B85" s="173" t="s">
        <v>9</v>
      </c>
      <c r="C85" s="182"/>
      <c r="D85" s="174">
        <v>10</v>
      </c>
      <c r="E85" s="175"/>
      <c r="F85" s="176"/>
      <c r="G85" s="176"/>
      <c r="H85" s="178"/>
      <c r="I85" s="175"/>
      <c r="J85" s="176"/>
      <c r="K85" s="176"/>
      <c r="L85" s="177"/>
      <c r="M85" s="175"/>
      <c r="N85" s="176"/>
      <c r="O85" s="176"/>
      <c r="P85" s="177"/>
      <c r="Q85" s="175"/>
      <c r="R85" s="176"/>
      <c r="S85" s="176"/>
      <c r="T85" s="177"/>
      <c r="U85" s="175"/>
      <c r="V85" s="176"/>
      <c r="W85" s="176"/>
      <c r="X85" s="177"/>
      <c r="Y85" s="175"/>
      <c r="Z85" s="176"/>
      <c r="AA85" s="176"/>
      <c r="AB85" s="178"/>
      <c r="AC85" s="154"/>
      <c r="AD85" s="213"/>
      <c r="AE85" s="167"/>
    </row>
    <row r="86" spans="1:31" ht="27.75" customHeight="1" thickBot="1" x14ac:dyDescent="0.3">
      <c r="A86" s="277" t="s">
        <v>102</v>
      </c>
      <c r="B86" s="278"/>
      <c r="C86" s="278"/>
      <c r="D86" s="278"/>
      <c r="E86" s="278"/>
      <c r="F86" s="278"/>
      <c r="G86" s="278"/>
      <c r="H86" s="278"/>
      <c r="I86" s="278"/>
      <c r="J86" s="278"/>
      <c r="K86" s="278"/>
      <c r="L86" s="278"/>
      <c r="M86" s="278"/>
      <c r="N86" s="278"/>
      <c r="O86" s="278"/>
      <c r="P86" s="278"/>
      <c r="Q86" s="278"/>
      <c r="R86" s="278"/>
      <c r="S86" s="278"/>
      <c r="T86" s="278"/>
      <c r="U86" s="278"/>
      <c r="V86" s="278"/>
      <c r="W86" s="278"/>
      <c r="X86" s="278"/>
      <c r="Y86" s="278"/>
      <c r="Z86" s="278"/>
      <c r="AA86" s="278"/>
      <c r="AB86" s="278"/>
      <c r="AC86" s="278"/>
      <c r="AD86" s="279"/>
    </row>
    <row r="87" spans="1:31" ht="14.1" customHeight="1" thickBot="1" x14ac:dyDescent="0.3">
      <c r="A87" s="214" t="s">
        <v>220</v>
      </c>
      <c r="B87" s="215" t="s">
        <v>102</v>
      </c>
      <c r="C87" s="216"/>
      <c r="D87" s="217"/>
      <c r="E87" s="218"/>
      <c r="F87" s="219"/>
      <c r="G87" s="219"/>
      <c r="H87" s="220"/>
      <c r="I87" s="218"/>
      <c r="J87" s="219"/>
      <c r="K87" s="219"/>
      <c r="L87" s="221"/>
      <c r="M87" s="218"/>
      <c r="N87" s="219"/>
      <c r="O87" s="219"/>
      <c r="P87" s="221"/>
      <c r="Q87" s="218"/>
      <c r="R87" s="219"/>
      <c r="S87" s="219"/>
      <c r="T87" s="221"/>
      <c r="U87" s="218"/>
      <c r="V87" s="219"/>
      <c r="W87" s="219"/>
      <c r="X87" s="221"/>
      <c r="Y87" s="218">
        <v>0</v>
      </c>
      <c r="Z87" s="219">
        <v>0</v>
      </c>
      <c r="AA87" s="219" t="s">
        <v>175</v>
      </c>
      <c r="AB87" s="221">
        <v>0</v>
      </c>
      <c r="AC87" s="138" t="s">
        <v>100</v>
      </c>
      <c r="AD87" s="222"/>
    </row>
    <row r="88" spans="1:31" ht="21" customHeight="1" thickBot="1" x14ac:dyDescent="0.3">
      <c r="A88" s="223"/>
      <c r="B88" s="224" t="s">
        <v>9</v>
      </c>
      <c r="C88" s="225"/>
      <c r="D88" s="226">
        <f>+D85+D78+D74+D57+D50+D44+D36+D28</f>
        <v>180</v>
      </c>
      <c r="E88" s="227"/>
      <c r="F88" s="228"/>
      <c r="G88" s="228"/>
      <c r="H88" s="229">
        <f>+H74+H57+H36+H28</f>
        <v>29</v>
      </c>
      <c r="I88" s="230"/>
      <c r="J88" s="228"/>
      <c r="K88" s="228"/>
      <c r="L88" s="231">
        <f>+L74+L57+L50+L44+L28</f>
        <v>28</v>
      </c>
      <c r="M88" s="230"/>
      <c r="N88" s="228"/>
      <c r="O88" s="228"/>
      <c r="P88" s="231">
        <f>+P74+P57+P50+P44+P36</f>
        <v>30</v>
      </c>
      <c r="Q88" s="230"/>
      <c r="R88" s="228"/>
      <c r="S88" s="228"/>
      <c r="T88" s="231">
        <f>+T74+T57+T44+T36</f>
        <v>29</v>
      </c>
      <c r="U88" s="230"/>
      <c r="V88" s="228"/>
      <c r="W88" s="228"/>
      <c r="X88" s="231">
        <f>+X74+X57+X50+X44+X36+X28</f>
        <v>26</v>
      </c>
      <c r="Y88" s="230"/>
      <c r="Z88" s="228"/>
      <c r="AA88" s="228"/>
      <c r="AB88" s="231">
        <f>+AB78+AB74+AB57+AB44+AB36+AB28</f>
        <v>28</v>
      </c>
      <c r="AC88" s="213"/>
      <c r="AD88" s="232"/>
    </row>
    <row r="89" spans="1:31" ht="14.1" customHeight="1" x14ac:dyDescent="0.25">
      <c r="B89" s="54" t="s">
        <v>99</v>
      </c>
      <c r="C89" s="54"/>
      <c r="D89" s="233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</row>
  </sheetData>
  <mergeCells count="36">
    <mergeCell ref="L8:M8"/>
    <mergeCell ref="L9:M9"/>
    <mergeCell ref="M19:P19"/>
    <mergeCell ref="A86:AD86"/>
    <mergeCell ref="A58:AD58"/>
    <mergeCell ref="A75:AD75"/>
    <mergeCell ref="G12:I12"/>
    <mergeCell ref="I14:I15"/>
    <mergeCell ref="Y20:Z20"/>
    <mergeCell ref="A22:AD22"/>
    <mergeCell ref="A29:AD29"/>
    <mergeCell ref="A37:AD37"/>
    <mergeCell ref="A45:AD45"/>
    <mergeCell ref="A51:AD51"/>
    <mergeCell ref="Q19:T19"/>
    <mergeCell ref="U19:X19"/>
    <mergeCell ref="Y19:AB19"/>
    <mergeCell ref="AC19:AC21"/>
    <mergeCell ref="AD19:AD21"/>
    <mergeCell ref="M20:N20"/>
    <mergeCell ref="A79:AD79"/>
    <mergeCell ref="A19:A21"/>
    <mergeCell ref="B19:B21"/>
    <mergeCell ref="D19:D21"/>
    <mergeCell ref="E19:H19"/>
    <mergeCell ref="I19:L19"/>
    <mergeCell ref="I20:J20"/>
    <mergeCell ref="E20:F20"/>
    <mergeCell ref="Q20:R20"/>
    <mergeCell ref="U20:V20"/>
    <mergeCell ref="A6:AD6"/>
    <mergeCell ref="A1:AD1"/>
    <mergeCell ref="A2:AD2"/>
    <mergeCell ref="A3:AD3"/>
    <mergeCell ref="A4:AD4"/>
    <mergeCell ref="A5:AD5"/>
  </mergeCells>
  <pageMargins left="0.74803149606299213" right="0.74803149606299213" top="0.98425196850393704" bottom="0.98425196850393704" header="0.51181102362204722" footer="0.51181102362204722"/>
  <pageSetup paperSize="8" scale="48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Sheet1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Pecsics Mária</dc:creator>
  <cp:lastModifiedBy>Ambrus Zoltán</cp:lastModifiedBy>
  <cp:lastPrinted>2019-04-09T08:39:30Z</cp:lastPrinted>
  <dcterms:created xsi:type="dcterms:W3CDTF">2017-02-18T07:41:25Z</dcterms:created>
  <dcterms:modified xsi:type="dcterms:W3CDTF">2019-07-10T09:07:37Z</dcterms:modified>
</cp:coreProperties>
</file>